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860" activeTab="4"/>
  </bookViews>
  <sheets>
    <sheet name="人保财险评分表" sheetId="5" r:id="rId1"/>
    <sheet name="中华财险评分表" sheetId="6" r:id="rId2"/>
    <sheet name="平安财险评分表" sheetId="7" r:id="rId3"/>
    <sheet name="太平洋财险评分表" sheetId="1" r:id="rId4"/>
    <sheet name="承保理赔情况表" sheetId="2" r:id="rId5"/>
  </sheets>
  <definedNames>
    <definedName name="_xlnm.Print_Titles" localSheetId="4">承保理赔情况表!$1:$6</definedName>
    <definedName name="_xlnm.Print_Titles" localSheetId="2">平安财险评分表!$4:$4</definedName>
    <definedName name="_xlnm.Print_Titles" localSheetId="0">人保财险评分表!$4:$4</definedName>
    <definedName name="_xlnm.Print_Titles" localSheetId="3">太平洋财险评分表!$4:$4</definedName>
    <definedName name="_xlnm.Print_Titles" localSheetId="1">中华财险评分表!$4:$4</definedName>
  </definedNames>
  <calcPr calcId="124519"/>
</workbook>
</file>

<file path=xl/calcChain.xml><?xml version="1.0" encoding="utf-8"?>
<calcChain xmlns="http://schemas.openxmlformats.org/spreadsheetml/2006/main">
  <c r="D19" i="5"/>
  <c r="G19"/>
  <c r="G22" s="1"/>
  <c r="R36" i="2"/>
  <c r="P36"/>
  <c r="O36"/>
  <c r="N36"/>
  <c r="M36"/>
  <c r="K36"/>
  <c r="I36"/>
  <c r="G36"/>
  <c r="D36"/>
  <c r="C36"/>
  <c r="T35"/>
  <c r="R35"/>
  <c r="Q35"/>
  <c r="P35"/>
  <c r="O35"/>
  <c r="N35"/>
  <c r="M35"/>
  <c r="K35"/>
  <c r="I35"/>
  <c r="G35"/>
  <c r="D35"/>
  <c r="C35"/>
  <c r="T33"/>
  <c r="O33"/>
  <c r="N33"/>
  <c r="M33"/>
  <c r="K33"/>
  <c r="I33"/>
  <c r="G33"/>
  <c r="O32"/>
  <c r="N32"/>
  <c r="M32"/>
  <c r="K32"/>
  <c r="I32"/>
  <c r="G32"/>
  <c r="T31"/>
  <c r="R31"/>
  <c r="Q31"/>
  <c r="P31"/>
  <c r="O31"/>
  <c r="N31"/>
  <c r="M31"/>
  <c r="K31"/>
  <c r="I31"/>
  <c r="G31"/>
  <c r="D31"/>
  <c r="C31"/>
  <c r="T27"/>
  <c r="O27"/>
  <c r="N27"/>
  <c r="M27"/>
  <c r="K27"/>
  <c r="T26"/>
  <c r="O26"/>
  <c r="N26"/>
  <c r="M26"/>
  <c r="K26"/>
  <c r="I26"/>
  <c r="T25"/>
  <c r="O25"/>
  <c r="N25"/>
  <c r="M25"/>
  <c r="I25"/>
  <c r="G25"/>
  <c r="T24"/>
  <c r="R24"/>
  <c r="Q24"/>
  <c r="P24"/>
  <c r="O24"/>
  <c r="N24"/>
  <c r="M24"/>
  <c r="K24"/>
  <c r="I24"/>
  <c r="G24"/>
  <c r="D24"/>
  <c r="C24"/>
  <c r="T22"/>
  <c r="O22"/>
  <c r="N22"/>
  <c r="M22"/>
  <c r="K22"/>
  <c r="I22"/>
  <c r="G22"/>
  <c r="T21"/>
  <c r="O21"/>
  <c r="N21"/>
  <c r="M21"/>
  <c r="I21"/>
  <c r="G21"/>
  <c r="T20"/>
  <c r="O20"/>
  <c r="N20"/>
  <c r="M20"/>
  <c r="K20"/>
  <c r="I20"/>
  <c r="G20"/>
  <c r="T19"/>
  <c r="O19"/>
  <c r="N19"/>
  <c r="M19"/>
  <c r="I19"/>
  <c r="G19"/>
  <c r="T18"/>
  <c r="O18"/>
  <c r="N18"/>
  <c r="M18"/>
  <c r="K18"/>
  <c r="I18"/>
  <c r="G18"/>
  <c r="T17"/>
  <c r="N17"/>
  <c r="T16"/>
  <c r="N16"/>
  <c r="T15"/>
  <c r="N15"/>
  <c r="O14"/>
  <c r="N14"/>
  <c r="M14"/>
  <c r="K14"/>
  <c r="I14"/>
  <c r="G14"/>
  <c r="D14"/>
  <c r="C14"/>
  <c r="T13"/>
  <c r="O13"/>
  <c r="N13"/>
  <c r="M13"/>
  <c r="K13"/>
  <c r="I13"/>
  <c r="G13"/>
  <c r="T12"/>
  <c r="O12"/>
  <c r="M12"/>
  <c r="I12"/>
  <c r="G12"/>
  <c r="T11"/>
  <c r="O11"/>
  <c r="M11"/>
  <c r="I11"/>
  <c r="G11"/>
  <c r="T10"/>
  <c r="O10"/>
  <c r="M10"/>
  <c r="I10"/>
  <c r="G10"/>
  <c r="T9"/>
  <c r="O9"/>
  <c r="N9"/>
  <c r="M9"/>
  <c r="I9"/>
  <c r="G9"/>
  <c r="T8"/>
  <c r="O8"/>
  <c r="N8"/>
  <c r="M8"/>
  <c r="K8"/>
  <c r="I8"/>
  <c r="G8"/>
  <c r="T7"/>
  <c r="O7"/>
  <c r="N7"/>
  <c r="M7"/>
  <c r="K7"/>
  <c r="I7"/>
  <c r="G7"/>
  <c r="G22" i="1"/>
  <c r="D22"/>
  <c r="G19"/>
  <c r="D19"/>
  <c r="G22" i="7"/>
  <c r="D22"/>
  <c r="G19"/>
  <c r="D19"/>
  <c r="G22" i="6"/>
  <c r="D22"/>
  <c r="G19"/>
  <c r="D19"/>
  <c r="D22" i="5"/>
</calcChain>
</file>

<file path=xl/sharedStrings.xml><?xml version="1.0" encoding="utf-8"?>
<sst xmlns="http://schemas.openxmlformats.org/spreadsheetml/2006/main" count="380" uniqueCount="234">
  <si>
    <t>简单赔付率</t>
  </si>
  <si>
    <t xml:space="preserve"> </t>
  </si>
  <si>
    <r>
      <rPr>
        <sz val="11"/>
        <color rgb="FF000000"/>
        <rFont val="宋体"/>
        <family val="3"/>
        <charset val="134"/>
      </rPr>
      <t>承保数量（亩</t>
    </r>
    <r>
      <rPr>
        <sz val="11"/>
        <color rgb="FF000000"/>
        <rFont val="Times New Roman"/>
        <family val="1"/>
      </rPr>
      <t>/</t>
    </r>
    <r>
      <rPr>
        <sz val="11"/>
        <color rgb="FF000000"/>
        <rFont val="宋体"/>
        <family val="3"/>
        <charset val="134"/>
      </rPr>
      <t>头）</t>
    </r>
  </si>
  <si>
    <r>
      <rPr>
        <sz val="11"/>
        <color rgb="FF000000"/>
        <rFont val="宋体"/>
        <family val="3"/>
        <charset val="134"/>
      </rPr>
      <t>理赔数量（亩）</t>
    </r>
    <r>
      <rPr>
        <sz val="11"/>
        <color rgb="FF000000"/>
        <rFont val="Times New Roman"/>
        <family val="1"/>
      </rPr>
      <t>/</t>
    </r>
    <r>
      <rPr>
        <sz val="11"/>
        <color rgb="FF000000"/>
        <rFont val="宋体"/>
        <family val="3"/>
        <charset val="134"/>
      </rPr>
      <t>（头）</t>
    </r>
  </si>
  <si>
    <t xml:space="preserve"> 注：</t>
  </si>
  <si>
    <t>2、结案率=当年已决赔款/（当年已决赔款+期末未决赔款）。</t>
  </si>
  <si>
    <t>3、简单赔付率=（已决赔款+未决赔款）/保费收入。</t>
  </si>
  <si>
    <r>
      <t>1</t>
    </r>
    <r>
      <rPr>
        <sz val="11"/>
        <rFont val="宋体"/>
        <family val="3"/>
        <charset val="134"/>
      </rPr>
      <t>、各承保机构没有承保方案的扣</t>
    </r>
    <r>
      <rPr>
        <sz val="11"/>
        <rFont val="Times New Roman"/>
        <family val="1"/>
      </rPr>
      <t>2</t>
    </r>
    <r>
      <rPr>
        <sz val="11"/>
        <rFont val="宋体"/>
        <family val="3"/>
        <charset val="134"/>
      </rPr>
      <t>分。</t>
    </r>
    <r>
      <rPr>
        <sz val="11"/>
        <rFont val="Times New Roman"/>
        <family val="1"/>
      </rPr>
      <t xml:space="preserve">
2</t>
    </r>
    <r>
      <rPr>
        <sz val="11"/>
        <rFont val="宋体"/>
        <family val="3"/>
        <charset val="134"/>
      </rPr>
      <t>、承保的品种、数量、保额、费率、农户保费收缴比例不符合农业保险政策规定和工作要求，每项扣</t>
    </r>
    <r>
      <rPr>
        <sz val="11"/>
        <rFont val="Times New Roman"/>
        <family val="1"/>
      </rPr>
      <t>1</t>
    </r>
    <r>
      <rPr>
        <sz val="11"/>
        <rFont val="宋体"/>
        <family val="3"/>
        <charset val="134"/>
      </rPr>
      <t>分。</t>
    </r>
    <r>
      <rPr>
        <sz val="11"/>
        <rFont val="Times New Roman"/>
        <family val="1"/>
      </rPr>
      <t xml:space="preserve">
3</t>
    </r>
    <r>
      <rPr>
        <sz val="11"/>
        <rFont val="宋体"/>
        <family val="3"/>
        <charset val="134"/>
      </rPr>
      <t>、未组织召开农业保险专题布置会扣</t>
    </r>
    <r>
      <rPr>
        <sz val="11"/>
        <rFont val="Times New Roman"/>
        <family val="1"/>
      </rPr>
      <t>2</t>
    </r>
    <r>
      <rPr>
        <sz val="11"/>
        <rFont val="宋体"/>
        <family val="3"/>
        <charset val="134"/>
      </rPr>
      <t>分。</t>
    </r>
    <r>
      <rPr>
        <sz val="11"/>
        <rFont val="Times New Roman"/>
        <family val="1"/>
      </rPr>
      <t xml:space="preserve">
</t>
    </r>
    <r>
      <rPr>
        <sz val="11"/>
        <rFont val="宋体"/>
        <family val="3"/>
        <charset val="134"/>
      </rPr>
      <t>按</t>
    </r>
    <r>
      <rPr>
        <sz val="11"/>
        <rFont val="Times New Roman"/>
        <family val="1"/>
      </rPr>
      <t>1-3</t>
    </r>
    <r>
      <rPr>
        <sz val="11"/>
        <rFont val="宋体"/>
        <family val="3"/>
        <charset val="134"/>
      </rPr>
      <t>项累计扣分，扣完为止。</t>
    </r>
    <r>
      <rPr>
        <sz val="11"/>
        <rFont val="Times New Roman"/>
        <family val="1"/>
      </rPr>
      <t xml:space="preserve">
</t>
    </r>
    <r>
      <rPr>
        <sz val="11"/>
        <rFont val="宋体"/>
        <family val="3"/>
        <charset val="134"/>
      </rPr>
      <t>需提供承保方案、承保工作安排、会议记录、照片或视频，并加盖承保机构公章。</t>
    </r>
  </si>
  <si>
    <r>
      <t>1</t>
    </r>
    <r>
      <rPr>
        <sz val="11"/>
        <rFont val="宋体"/>
        <family val="3"/>
        <charset val="134"/>
      </rPr>
      <t>、未及时受理报案的每发现</t>
    </r>
    <r>
      <rPr>
        <sz val="11"/>
        <rFont val="Times New Roman"/>
        <family val="1"/>
      </rPr>
      <t>1</t>
    </r>
    <r>
      <rPr>
        <sz val="11"/>
        <rFont val="宋体"/>
        <family val="3"/>
        <charset val="134"/>
      </rPr>
      <t>次扣</t>
    </r>
    <r>
      <rPr>
        <sz val="11"/>
        <rFont val="Times New Roman"/>
        <family val="1"/>
      </rPr>
      <t>0.5</t>
    </r>
    <r>
      <rPr>
        <sz val="11"/>
        <rFont val="宋体"/>
        <family val="3"/>
        <charset val="134"/>
      </rPr>
      <t>分。</t>
    </r>
    <r>
      <rPr>
        <sz val="11"/>
        <rFont val="Times New Roman"/>
        <family val="1"/>
      </rPr>
      <t xml:space="preserve">
2</t>
    </r>
    <r>
      <rPr>
        <sz val="11"/>
        <rFont val="宋体"/>
        <family val="3"/>
        <charset val="134"/>
      </rPr>
      <t>、因不可抗力或重大灾害等原因难以及时到达的，应及时与报案人联系并说明原因，未向报案人说明情况的扣</t>
    </r>
    <r>
      <rPr>
        <sz val="11"/>
        <rFont val="Times New Roman"/>
        <family val="1"/>
      </rPr>
      <t>0.2</t>
    </r>
    <r>
      <rPr>
        <sz val="11"/>
        <rFont val="宋体"/>
        <family val="3"/>
        <charset val="134"/>
      </rPr>
      <t>分。</t>
    </r>
    <r>
      <rPr>
        <sz val="11"/>
        <rFont val="Times New Roman"/>
        <family val="1"/>
      </rPr>
      <t xml:space="preserve">
3</t>
    </r>
    <r>
      <rPr>
        <sz val="11"/>
        <rFont val="宋体"/>
        <family val="3"/>
        <charset val="134"/>
      </rPr>
      <t>、查勘未到现场的每发现</t>
    </r>
    <r>
      <rPr>
        <sz val="11"/>
        <rFont val="Times New Roman"/>
        <family val="1"/>
      </rPr>
      <t>1</t>
    </r>
    <r>
      <rPr>
        <sz val="11"/>
        <rFont val="宋体"/>
        <family val="3"/>
        <charset val="134"/>
      </rPr>
      <t>次扣</t>
    </r>
    <r>
      <rPr>
        <sz val="11"/>
        <rFont val="Times New Roman"/>
        <family val="1"/>
      </rPr>
      <t>0.5</t>
    </r>
    <r>
      <rPr>
        <sz val="11"/>
        <rFont val="宋体"/>
        <family val="3"/>
        <charset val="134"/>
      </rPr>
      <t>分。其中采用新技术手段能完成远程查勘定损的可不扣分。</t>
    </r>
    <r>
      <rPr>
        <sz val="11"/>
        <rFont val="Times New Roman"/>
        <family val="1"/>
      </rPr>
      <t xml:space="preserve">
4</t>
    </r>
    <r>
      <rPr>
        <sz val="11"/>
        <rFont val="宋体"/>
        <family val="3"/>
        <charset val="134"/>
      </rPr>
      <t>、理赔不及时的每发现</t>
    </r>
    <r>
      <rPr>
        <sz val="11"/>
        <rFont val="Times New Roman"/>
        <family val="1"/>
      </rPr>
      <t>1</t>
    </r>
    <r>
      <rPr>
        <sz val="11"/>
        <rFont val="宋体"/>
        <family val="3"/>
        <charset val="134"/>
      </rPr>
      <t>次扣</t>
    </r>
    <r>
      <rPr>
        <sz val="11"/>
        <rFont val="Times New Roman"/>
        <family val="1"/>
      </rPr>
      <t>0.5</t>
    </r>
    <r>
      <rPr>
        <sz val="11"/>
        <rFont val="宋体"/>
        <family val="3"/>
        <charset val="134"/>
      </rPr>
      <t>分。</t>
    </r>
    <r>
      <rPr>
        <sz val="11"/>
        <rFont val="Times New Roman"/>
        <family val="1"/>
      </rPr>
      <t xml:space="preserve">
5</t>
    </r>
    <r>
      <rPr>
        <sz val="11"/>
        <rFont val="宋体"/>
        <family val="3"/>
        <charset val="134"/>
      </rPr>
      <t>、未通过转账支付到户的每发现</t>
    </r>
    <r>
      <rPr>
        <sz val="11"/>
        <rFont val="Times New Roman"/>
        <family val="1"/>
      </rPr>
      <t>1</t>
    </r>
    <r>
      <rPr>
        <sz val="11"/>
        <rFont val="宋体"/>
        <family val="3"/>
        <charset val="134"/>
      </rPr>
      <t>次扣</t>
    </r>
    <r>
      <rPr>
        <sz val="11"/>
        <rFont val="Times New Roman"/>
        <family val="1"/>
      </rPr>
      <t>0.5</t>
    </r>
    <r>
      <rPr>
        <sz val="11"/>
        <rFont val="宋体"/>
        <family val="3"/>
        <charset val="134"/>
      </rPr>
      <t>分。</t>
    </r>
    <r>
      <rPr>
        <sz val="11"/>
        <rFont val="Times New Roman"/>
        <family val="1"/>
      </rPr>
      <t xml:space="preserve">
</t>
    </r>
    <r>
      <rPr>
        <sz val="11"/>
        <rFont val="宋体"/>
        <family val="3"/>
        <charset val="134"/>
      </rPr>
      <t>按</t>
    </r>
    <r>
      <rPr>
        <sz val="11"/>
        <rFont val="Times New Roman"/>
        <family val="1"/>
      </rPr>
      <t>1-5</t>
    </r>
    <r>
      <rPr>
        <sz val="11"/>
        <rFont val="宋体"/>
        <family val="3"/>
        <charset val="134"/>
      </rPr>
      <t>项累计扣分，扣完为止。</t>
    </r>
    <r>
      <rPr>
        <sz val="11"/>
        <rFont val="Times New Roman"/>
        <family val="1"/>
      </rPr>
      <t xml:space="preserve">
</t>
    </r>
    <r>
      <rPr>
        <sz val="11"/>
        <rFont val="宋体"/>
        <family val="3"/>
        <charset val="134"/>
      </rPr>
      <t>评价单位通过查阅相关资料、电话抽查、走访农户等方式取得数据。大面积灾害未查勘到现场的、未通过转账支付到户的需出具书面材料说明理由，经农业、林业等职能部门签字证明并加盖公章。</t>
    </r>
  </si>
  <si>
    <r>
      <rPr>
        <sz val="11"/>
        <rFont val="宋体"/>
        <family val="3"/>
        <charset val="134"/>
      </rPr>
      <t>附件</t>
    </r>
    <r>
      <rPr>
        <sz val="11"/>
        <rFont val="Times New Roman"/>
        <family val="1"/>
      </rPr>
      <t>1</t>
    </r>
  </si>
  <si>
    <r>
      <rPr>
        <sz val="11"/>
        <color rgb="FF000000"/>
        <rFont val="宋体"/>
        <family val="3"/>
        <charset val="134"/>
      </rPr>
      <t>项目单位：中国人民财产保险股份有限公司澧县支公司</t>
    </r>
  </si>
  <si>
    <r>
      <rPr>
        <sz val="11"/>
        <rFont val="宋体"/>
        <family val="3"/>
        <charset val="134"/>
      </rPr>
      <t>序号</t>
    </r>
  </si>
  <si>
    <r>
      <rPr>
        <sz val="11"/>
        <rFont val="宋体"/>
        <family val="3"/>
        <charset val="134"/>
      </rPr>
      <t>评价指标</t>
    </r>
  </si>
  <si>
    <r>
      <rPr>
        <sz val="11"/>
        <rFont val="宋体"/>
        <family val="3"/>
        <charset val="134"/>
      </rPr>
      <t>评价内容</t>
    </r>
  </si>
  <si>
    <r>
      <rPr>
        <sz val="11"/>
        <rFont val="宋体"/>
        <family val="3"/>
        <charset val="134"/>
      </rPr>
      <t>分值</t>
    </r>
  </si>
  <si>
    <r>
      <rPr>
        <sz val="11"/>
        <rFont val="宋体"/>
        <family val="3"/>
        <charset val="134"/>
      </rPr>
      <t>评分标准</t>
    </r>
  </si>
  <si>
    <r>
      <rPr>
        <sz val="11"/>
        <rFont val="宋体"/>
        <family val="3"/>
        <charset val="134"/>
      </rPr>
      <t>评分说明</t>
    </r>
  </si>
  <si>
    <r>
      <rPr>
        <sz val="11"/>
        <rFont val="宋体"/>
        <family val="3"/>
        <charset val="134"/>
      </rPr>
      <t>得分</t>
    </r>
  </si>
  <si>
    <r>
      <rPr>
        <sz val="11"/>
        <rFont val="宋体"/>
        <family val="3"/>
        <charset val="134"/>
      </rPr>
      <t>扣分明细</t>
    </r>
  </si>
  <si>
    <r>
      <rPr>
        <sz val="11"/>
        <rFont val="宋体"/>
        <family val="3"/>
        <charset val="134"/>
      </rPr>
      <t>服务能力</t>
    </r>
  </si>
  <si>
    <r>
      <rPr>
        <sz val="11"/>
        <rFont val="宋体"/>
        <family val="3"/>
        <charset val="134"/>
      </rPr>
      <t>机构设置</t>
    </r>
  </si>
  <si>
    <r>
      <rPr>
        <sz val="11"/>
        <rFont val="宋体"/>
        <family val="3"/>
        <charset val="134"/>
      </rPr>
      <t>各基层服务网点数量要与承保规模、服务区域相匹配。</t>
    </r>
    <r>
      <rPr>
        <sz val="11"/>
        <rFont val="Times New Roman"/>
        <family val="1"/>
      </rPr>
      <t xml:space="preserve">                                             1</t>
    </r>
    <r>
      <rPr>
        <sz val="11"/>
        <rFont val="宋体"/>
        <family val="3"/>
        <charset val="134"/>
      </rPr>
      <t>、种植险承保机构的基层服务网点必须覆盖到其开展了业务的乡村两级。</t>
    </r>
    <r>
      <rPr>
        <sz val="11"/>
        <rFont val="Times New Roman"/>
        <family val="1"/>
      </rPr>
      <t xml:space="preserve">                                                                       2</t>
    </r>
    <r>
      <rPr>
        <sz val="11"/>
        <rFont val="宋体"/>
        <family val="3"/>
        <charset val="134"/>
      </rPr>
      <t>、养殖险、森林险承保机构的基层服务网点必须覆盖到其开展了业务的乡镇一级。</t>
    </r>
  </si>
  <si>
    <r>
      <t>1</t>
    </r>
    <r>
      <rPr>
        <sz val="11"/>
        <rFont val="宋体"/>
        <family val="3"/>
        <charset val="134"/>
      </rPr>
      <t>、种植险承保机构乡村两级基层服务网点，每缺</t>
    </r>
    <r>
      <rPr>
        <sz val="11"/>
        <rFont val="Times New Roman"/>
        <family val="1"/>
      </rPr>
      <t>1</t>
    </r>
    <r>
      <rPr>
        <sz val="11"/>
        <rFont val="宋体"/>
        <family val="3"/>
        <charset val="134"/>
      </rPr>
      <t>个乡镇扣</t>
    </r>
    <r>
      <rPr>
        <sz val="11"/>
        <rFont val="Times New Roman"/>
        <family val="1"/>
      </rPr>
      <t>1</t>
    </r>
    <r>
      <rPr>
        <sz val="11"/>
        <rFont val="宋体"/>
        <family val="3"/>
        <charset val="134"/>
      </rPr>
      <t>分；每缺</t>
    </r>
    <r>
      <rPr>
        <sz val="11"/>
        <rFont val="Times New Roman"/>
        <family val="1"/>
      </rPr>
      <t>1</t>
    </r>
    <r>
      <rPr>
        <sz val="11"/>
        <rFont val="宋体"/>
        <family val="3"/>
        <charset val="134"/>
      </rPr>
      <t>个村扣</t>
    </r>
    <r>
      <rPr>
        <sz val="11"/>
        <rFont val="Times New Roman"/>
        <family val="1"/>
      </rPr>
      <t>0.5</t>
    </r>
    <r>
      <rPr>
        <sz val="11"/>
        <rFont val="宋体"/>
        <family val="3"/>
        <charset val="134"/>
      </rPr>
      <t>分，扣完为止。</t>
    </r>
    <r>
      <rPr>
        <sz val="11"/>
        <rFont val="Times New Roman"/>
        <family val="1"/>
      </rPr>
      <t xml:space="preserve">                                                                                                                       2</t>
    </r>
    <r>
      <rPr>
        <sz val="11"/>
        <rFont val="宋体"/>
        <family val="3"/>
        <charset val="134"/>
      </rPr>
      <t>、养殖险、森林险承保机构乡镇基层服务网点，每缺</t>
    </r>
    <r>
      <rPr>
        <sz val="11"/>
        <rFont val="Times New Roman"/>
        <family val="1"/>
      </rPr>
      <t>1</t>
    </r>
    <r>
      <rPr>
        <sz val="11"/>
        <rFont val="宋体"/>
        <family val="3"/>
        <charset val="134"/>
      </rPr>
      <t>个乡镇扣</t>
    </r>
    <r>
      <rPr>
        <sz val="11"/>
        <rFont val="Times New Roman"/>
        <family val="1"/>
      </rPr>
      <t>1</t>
    </r>
    <r>
      <rPr>
        <sz val="11"/>
        <rFont val="宋体"/>
        <family val="3"/>
        <charset val="134"/>
      </rPr>
      <t>分，扣完为止。</t>
    </r>
    <r>
      <rPr>
        <sz val="11"/>
        <rFont val="Times New Roman"/>
        <family val="1"/>
      </rPr>
      <t xml:space="preserve">                                                                                                                                                                                                                                                                                             3</t>
    </r>
    <r>
      <rPr>
        <sz val="11"/>
        <rFont val="宋体"/>
        <family val="3"/>
        <charset val="134"/>
      </rPr>
      <t>、同时承保了种植险、养殖险或森林险的承保机构，同一级可共享</t>
    </r>
    <r>
      <rPr>
        <sz val="11"/>
        <rFont val="Times New Roman"/>
        <family val="1"/>
      </rPr>
      <t>1</t>
    </r>
    <r>
      <rPr>
        <sz val="11"/>
        <rFont val="宋体"/>
        <family val="3"/>
        <charset val="134"/>
      </rPr>
      <t>个基层服务网点，按前</t>
    </r>
    <r>
      <rPr>
        <sz val="11"/>
        <rFont val="Times New Roman"/>
        <family val="1"/>
      </rPr>
      <t>2</t>
    </r>
    <r>
      <rPr>
        <sz val="11"/>
        <rFont val="宋体"/>
        <family val="3"/>
        <charset val="134"/>
      </rPr>
      <t>项累计扣分，扣完为止。</t>
    </r>
    <r>
      <rPr>
        <sz val="11"/>
        <rFont val="Times New Roman"/>
        <family val="1"/>
      </rPr>
      <t xml:space="preserve">                                                                                                             </t>
    </r>
    <r>
      <rPr>
        <sz val="11"/>
        <rFont val="宋体"/>
        <family val="3"/>
        <charset val="134"/>
      </rPr>
      <t>乡镇农业保险办公室、村级农业保险服务点需提供乡镇以上人民政府或县级农业保险工作小组出具的机构设立文件、协议等相关证明复印件，并加盖证明出具单位公章，提供办公现场实景照片。</t>
    </r>
  </si>
  <si>
    <r>
      <rPr>
        <sz val="11"/>
        <rFont val="宋体"/>
        <family val="3"/>
        <charset val="134"/>
      </rPr>
      <t>人员配备</t>
    </r>
  </si>
  <si>
    <r>
      <t>1</t>
    </r>
    <r>
      <rPr>
        <sz val="11"/>
        <rFont val="宋体"/>
        <family val="3"/>
        <charset val="134"/>
      </rPr>
      <t>、各承保机构配备的农业保险专业服务人员要与承保规模相匹配。</t>
    </r>
    <r>
      <rPr>
        <sz val="11"/>
        <rFont val="Times New Roman"/>
        <family val="1"/>
      </rPr>
      <t xml:space="preserve">                          2</t>
    </r>
    <r>
      <rPr>
        <sz val="11"/>
        <rFont val="宋体"/>
        <family val="3"/>
        <charset val="134"/>
      </rPr>
      <t>、种植险承保机构在开展业务的乡村两级必须有专兼职服务人员。</t>
    </r>
    <r>
      <rPr>
        <sz val="11"/>
        <rFont val="Times New Roman"/>
        <family val="1"/>
      </rPr>
      <t xml:space="preserve">                                                       3</t>
    </r>
    <r>
      <rPr>
        <sz val="11"/>
        <rFont val="宋体"/>
        <family val="3"/>
        <charset val="134"/>
      </rPr>
      <t>、养殖险、森林险承保机构在开展业务的乡镇必须有专兼职人员。</t>
    </r>
  </si>
  <si>
    <r>
      <t>1</t>
    </r>
    <r>
      <rPr>
        <sz val="11"/>
        <rFont val="宋体"/>
        <family val="3"/>
        <charset val="134"/>
      </rPr>
      <t>、种植险、森林险承保机构配备的专兼职人员数量为</t>
    </r>
    <r>
      <rPr>
        <sz val="11"/>
        <rFont val="Times New Roman"/>
        <family val="1"/>
      </rPr>
      <t>200</t>
    </r>
    <r>
      <rPr>
        <sz val="11"/>
        <rFont val="宋体"/>
        <family val="3"/>
        <charset val="134"/>
      </rPr>
      <t>万元</t>
    </r>
    <r>
      <rPr>
        <sz val="11"/>
        <rFont val="Times New Roman"/>
        <family val="1"/>
      </rPr>
      <t>/</t>
    </r>
    <r>
      <rPr>
        <sz val="11"/>
        <rFont val="宋体"/>
        <family val="3"/>
        <charset val="134"/>
      </rPr>
      <t>人，少</t>
    </r>
    <r>
      <rPr>
        <sz val="11"/>
        <rFont val="Times New Roman"/>
        <family val="1"/>
      </rPr>
      <t>1</t>
    </r>
    <r>
      <rPr>
        <sz val="11"/>
        <rFont val="宋体"/>
        <family val="3"/>
        <charset val="134"/>
      </rPr>
      <t>人，扣</t>
    </r>
    <r>
      <rPr>
        <sz val="11"/>
        <rFont val="Times New Roman"/>
        <family val="1"/>
      </rPr>
      <t>2</t>
    </r>
    <r>
      <rPr>
        <sz val="11"/>
        <rFont val="宋体"/>
        <family val="3"/>
        <charset val="134"/>
      </rPr>
      <t>分；种植险承保机构在开展业务的每个乡镇和村均必须各有</t>
    </r>
    <r>
      <rPr>
        <sz val="11"/>
        <rFont val="Times New Roman"/>
        <family val="1"/>
      </rPr>
      <t>1</t>
    </r>
    <r>
      <rPr>
        <sz val="11"/>
        <rFont val="宋体"/>
        <family val="3"/>
        <charset val="134"/>
      </rPr>
      <t>名以上专兼职人员，少</t>
    </r>
    <r>
      <rPr>
        <sz val="11"/>
        <rFont val="Times New Roman"/>
        <family val="1"/>
      </rPr>
      <t>1</t>
    </r>
    <r>
      <rPr>
        <sz val="11"/>
        <rFont val="宋体"/>
        <family val="3"/>
        <charset val="134"/>
      </rPr>
      <t>人，扣</t>
    </r>
    <r>
      <rPr>
        <sz val="11"/>
        <rFont val="Times New Roman"/>
        <family val="1"/>
      </rPr>
      <t>1</t>
    </r>
    <r>
      <rPr>
        <sz val="11"/>
        <rFont val="宋体"/>
        <family val="3"/>
        <charset val="134"/>
      </rPr>
      <t>分；扣完为止。</t>
    </r>
    <r>
      <rPr>
        <sz val="11"/>
        <rFont val="Times New Roman"/>
        <family val="1"/>
      </rPr>
      <t xml:space="preserve">                                                                                                     2</t>
    </r>
    <r>
      <rPr>
        <sz val="11"/>
        <rFont val="宋体"/>
        <family val="3"/>
        <charset val="134"/>
      </rPr>
      <t>、养殖险承保机构配备的专兼职人员数量为</t>
    </r>
    <r>
      <rPr>
        <sz val="11"/>
        <rFont val="Times New Roman"/>
        <family val="1"/>
      </rPr>
      <t>150</t>
    </r>
    <r>
      <rPr>
        <sz val="11"/>
        <rFont val="宋体"/>
        <family val="3"/>
        <charset val="134"/>
      </rPr>
      <t>万元</t>
    </r>
    <r>
      <rPr>
        <sz val="11"/>
        <rFont val="Times New Roman"/>
        <family val="1"/>
      </rPr>
      <t>/</t>
    </r>
    <r>
      <rPr>
        <sz val="11"/>
        <rFont val="宋体"/>
        <family val="3"/>
        <charset val="134"/>
      </rPr>
      <t>人，少</t>
    </r>
    <r>
      <rPr>
        <sz val="11"/>
        <rFont val="Times New Roman"/>
        <family val="1"/>
      </rPr>
      <t>1</t>
    </r>
    <r>
      <rPr>
        <sz val="11"/>
        <rFont val="宋体"/>
        <family val="3"/>
        <charset val="134"/>
      </rPr>
      <t>人，扣</t>
    </r>
    <r>
      <rPr>
        <sz val="11"/>
        <rFont val="Times New Roman"/>
        <family val="1"/>
      </rPr>
      <t>2</t>
    </r>
    <r>
      <rPr>
        <sz val="11"/>
        <rFont val="宋体"/>
        <family val="3"/>
        <charset val="134"/>
      </rPr>
      <t>分；在开展业务的每个乡镇必须有</t>
    </r>
    <r>
      <rPr>
        <sz val="11"/>
        <rFont val="Times New Roman"/>
        <family val="1"/>
      </rPr>
      <t>1</t>
    </r>
    <r>
      <rPr>
        <sz val="11"/>
        <rFont val="宋体"/>
        <family val="3"/>
        <charset val="134"/>
      </rPr>
      <t>名专兼职人员，少</t>
    </r>
    <r>
      <rPr>
        <sz val="11"/>
        <rFont val="Times New Roman"/>
        <family val="1"/>
      </rPr>
      <t>1</t>
    </r>
    <r>
      <rPr>
        <sz val="11"/>
        <rFont val="宋体"/>
        <family val="3"/>
        <charset val="134"/>
      </rPr>
      <t>人，扣</t>
    </r>
    <r>
      <rPr>
        <sz val="11"/>
        <rFont val="Times New Roman"/>
        <family val="1"/>
      </rPr>
      <t>1</t>
    </r>
    <r>
      <rPr>
        <sz val="11"/>
        <rFont val="宋体"/>
        <family val="3"/>
        <charset val="134"/>
      </rPr>
      <t>分；扣完为止。</t>
    </r>
    <r>
      <rPr>
        <sz val="11"/>
        <rFont val="Times New Roman"/>
        <family val="1"/>
      </rPr>
      <t xml:space="preserve">                                                                                                                               3</t>
    </r>
    <r>
      <rPr>
        <sz val="11"/>
        <rFont val="宋体"/>
        <family val="3"/>
        <charset val="134"/>
      </rPr>
      <t>、同时承保了养殖险、种植险或森林险的承保机构，专兼职人员以</t>
    </r>
    <r>
      <rPr>
        <sz val="11"/>
        <rFont val="Times New Roman"/>
        <family val="1"/>
      </rPr>
      <t>150</t>
    </r>
    <r>
      <rPr>
        <sz val="11"/>
        <rFont val="宋体"/>
        <family val="3"/>
        <charset val="134"/>
      </rPr>
      <t>万元</t>
    </r>
    <r>
      <rPr>
        <sz val="11"/>
        <rFont val="Times New Roman"/>
        <family val="1"/>
      </rPr>
      <t>/</t>
    </r>
    <r>
      <rPr>
        <sz val="11"/>
        <rFont val="宋体"/>
        <family val="3"/>
        <charset val="134"/>
      </rPr>
      <t>人为标准，少</t>
    </r>
    <r>
      <rPr>
        <sz val="11"/>
        <rFont val="Times New Roman"/>
        <family val="1"/>
      </rPr>
      <t>1</t>
    </r>
    <r>
      <rPr>
        <sz val="11"/>
        <rFont val="宋体"/>
        <family val="3"/>
        <charset val="134"/>
      </rPr>
      <t>人，扣</t>
    </r>
    <r>
      <rPr>
        <sz val="11"/>
        <rFont val="Times New Roman"/>
        <family val="1"/>
      </rPr>
      <t>2</t>
    </r>
    <r>
      <rPr>
        <sz val="11"/>
        <rFont val="宋体"/>
        <family val="3"/>
        <charset val="134"/>
      </rPr>
      <t>分；在开展业务的每个乡镇和村必须各有</t>
    </r>
    <r>
      <rPr>
        <sz val="11"/>
        <rFont val="Times New Roman"/>
        <family val="1"/>
      </rPr>
      <t>1</t>
    </r>
    <r>
      <rPr>
        <sz val="11"/>
        <rFont val="宋体"/>
        <family val="3"/>
        <charset val="134"/>
      </rPr>
      <t>名专兼职人员，少</t>
    </r>
    <r>
      <rPr>
        <sz val="11"/>
        <rFont val="Times New Roman"/>
        <family val="1"/>
      </rPr>
      <t>1</t>
    </r>
    <r>
      <rPr>
        <sz val="11"/>
        <rFont val="宋体"/>
        <family val="3"/>
        <charset val="134"/>
      </rPr>
      <t>人，扣</t>
    </r>
    <r>
      <rPr>
        <sz val="11"/>
        <rFont val="Times New Roman"/>
        <family val="1"/>
      </rPr>
      <t>1</t>
    </r>
    <r>
      <rPr>
        <sz val="11"/>
        <rFont val="宋体"/>
        <family val="3"/>
        <charset val="134"/>
      </rPr>
      <t>分；扣完为止。</t>
    </r>
    <r>
      <rPr>
        <sz val="11"/>
        <rFont val="Times New Roman"/>
        <family val="1"/>
      </rPr>
      <t xml:space="preserve">                                                                                                   </t>
    </r>
    <r>
      <rPr>
        <sz val="11"/>
        <rFont val="宋体"/>
        <family val="3"/>
        <charset val="134"/>
      </rPr>
      <t>专兼职人员是指乡镇农业保险专（兼）干、村级协保员。需提供加盖承保机构公章的乡镇、村农业保险专（兼）干、协保员名单，并提供被评价年度</t>
    </r>
    <r>
      <rPr>
        <sz val="11"/>
        <rFont val="Times New Roman"/>
        <family val="1"/>
      </rPr>
      <t>12</t>
    </r>
    <r>
      <rPr>
        <sz val="11"/>
        <rFont val="宋体"/>
        <family val="3"/>
        <charset val="134"/>
      </rPr>
      <t>月</t>
    </r>
    <r>
      <rPr>
        <sz val="11"/>
        <rFont val="Times New Roman"/>
        <family val="1"/>
      </rPr>
      <t>31</t>
    </r>
    <r>
      <rPr>
        <sz val="11"/>
        <rFont val="宋体"/>
        <family val="3"/>
        <charset val="134"/>
      </rPr>
      <t>日前签订的委托代办协议，以及评价年度由乡镇政府、村支两委或县级农业保险工作小组出具的相关证明文件复印件并加盖证明出具单位公章。</t>
    </r>
  </si>
  <si>
    <r>
      <rPr>
        <sz val="11"/>
        <rFont val="宋体"/>
        <family val="3"/>
        <charset val="134"/>
      </rPr>
      <t>保费收入</t>
    </r>
    <r>
      <rPr>
        <sz val="11"/>
        <rFont val="Times New Roman"/>
        <family val="1"/>
      </rPr>
      <t>3,305.88</t>
    </r>
    <r>
      <rPr>
        <sz val="11"/>
        <rFont val="宋体"/>
        <family val="3"/>
        <charset val="134"/>
      </rPr>
      <t>万元，同时承保养殖险与种植险，</t>
    </r>
    <r>
      <rPr>
        <sz val="11"/>
        <rFont val="Times New Roman"/>
        <family val="1"/>
      </rPr>
      <t>3305.88/150=22</t>
    </r>
    <r>
      <rPr>
        <sz val="11"/>
        <rFont val="宋体"/>
        <family val="3"/>
        <charset val="134"/>
      </rPr>
      <t>人。应配备</t>
    </r>
    <r>
      <rPr>
        <sz val="11"/>
        <rFont val="Times New Roman"/>
        <family val="1"/>
      </rPr>
      <t>22</t>
    </r>
    <r>
      <rPr>
        <sz val="11"/>
        <rFont val="宋体"/>
        <family val="3"/>
        <charset val="134"/>
      </rPr>
      <t>人，实际配备</t>
    </r>
    <r>
      <rPr>
        <sz val="11"/>
        <rFont val="Times New Roman"/>
        <family val="1"/>
      </rPr>
      <t>22</t>
    </r>
    <r>
      <rPr>
        <sz val="11"/>
        <rFont val="宋体"/>
        <family val="3"/>
        <charset val="134"/>
      </rPr>
      <t>人（其中</t>
    </r>
    <r>
      <rPr>
        <sz val="11"/>
        <rFont val="Times New Roman"/>
        <family val="1"/>
      </rPr>
      <t>2020</t>
    </r>
    <r>
      <rPr>
        <sz val="11"/>
        <rFont val="宋体"/>
        <family val="3"/>
        <charset val="134"/>
      </rPr>
      <t>年</t>
    </r>
    <r>
      <rPr>
        <sz val="11"/>
        <rFont val="Times New Roman"/>
        <family val="1"/>
      </rPr>
      <t>4</t>
    </r>
    <r>
      <rPr>
        <sz val="11"/>
        <rFont val="宋体"/>
        <family val="3"/>
        <charset val="134"/>
      </rPr>
      <t>月新增</t>
    </r>
    <r>
      <rPr>
        <sz val="11"/>
        <rFont val="Times New Roman"/>
        <family val="1"/>
      </rPr>
      <t>9</t>
    </r>
    <r>
      <rPr>
        <sz val="11"/>
        <rFont val="宋体"/>
        <family val="3"/>
        <charset val="134"/>
      </rPr>
      <t>人）；澧蟾街道</t>
    </r>
    <r>
      <rPr>
        <sz val="11"/>
        <rFont val="Times New Roman"/>
        <family val="1"/>
      </rPr>
      <t>5</t>
    </r>
    <r>
      <rPr>
        <sz val="11"/>
        <rFont val="宋体"/>
        <family val="3"/>
        <charset val="134"/>
      </rPr>
      <t>个村</t>
    </r>
    <r>
      <rPr>
        <sz val="11"/>
        <rFont val="Times New Roman"/>
        <family val="1"/>
      </rPr>
      <t>/</t>
    </r>
    <r>
      <rPr>
        <sz val="11"/>
        <rFont val="宋体"/>
        <family val="3"/>
        <charset val="134"/>
      </rPr>
      <t>社区承保，实际只配备</t>
    </r>
    <r>
      <rPr>
        <sz val="11"/>
        <rFont val="Times New Roman"/>
        <family val="1"/>
      </rPr>
      <t>3</t>
    </r>
    <r>
      <rPr>
        <sz val="11"/>
        <rFont val="宋体"/>
        <family val="3"/>
        <charset val="134"/>
      </rPr>
      <t>个协保员</t>
    </r>
    <r>
      <rPr>
        <sz val="11"/>
        <rFont val="Times New Roman"/>
        <family val="1"/>
      </rPr>
      <t>/</t>
    </r>
    <r>
      <rPr>
        <sz val="11"/>
        <rFont val="宋体"/>
        <family val="3"/>
        <charset val="134"/>
      </rPr>
      <t>专干，少</t>
    </r>
    <r>
      <rPr>
        <sz val="11"/>
        <rFont val="Times New Roman"/>
        <family val="1"/>
      </rPr>
      <t>2</t>
    </r>
    <r>
      <rPr>
        <sz val="11"/>
        <rFont val="宋体"/>
        <family val="3"/>
        <charset val="134"/>
      </rPr>
      <t>人（后补</t>
    </r>
    <r>
      <rPr>
        <sz val="11"/>
        <rFont val="Times New Roman"/>
        <family val="1"/>
      </rPr>
      <t>2019</t>
    </r>
    <r>
      <rPr>
        <sz val="11"/>
        <rFont val="宋体"/>
        <family val="3"/>
        <charset val="134"/>
      </rPr>
      <t>年签订协议</t>
    </r>
    <r>
      <rPr>
        <sz val="11"/>
        <rFont val="Times New Roman"/>
        <family val="1"/>
      </rPr>
      <t>3</t>
    </r>
    <r>
      <rPr>
        <sz val="11"/>
        <rFont val="宋体"/>
        <family val="3"/>
        <charset val="134"/>
      </rPr>
      <t>人）；</t>
    </r>
    <r>
      <rPr>
        <sz val="11"/>
        <rFont val="Times New Roman"/>
        <family val="1"/>
      </rPr>
      <t>2020</t>
    </r>
    <r>
      <rPr>
        <sz val="11"/>
        <rFont val="宋体"/>
        <family val="3"/>
        <charset val="134"/>
      </rPr>
      <t>年澧西街道应配备</t>
    </r>
    <r>
      <rPr>
        <sz val="11"/>
        <rFont val="Times New Roman"/>
        <family val="1"/>
      </rPr>
      <t>12</t>
    </r>
    <r>
      <rPr>
        <sz val="11"/>
        <rFont val="宋体"/>
        <family val="3"/>
        <charset val="134"/>
      </rPr>
      <t>名专兼干，实际配备专干和协保员</t>
    </r>
    <r>
      <rPr>
        <sz val="11"/>
        <rFont val="Times New Roman"/>
        <family val="1"/>
      </rPr>
      <t>2</t>
    </r>
    <r>
      <rPr>
        <sz val="11"/>
        <rFont val="宋体"/>
        <family val="3"/>
        <charset val="134"/>
      </rPr>
      <t>人（后补</t>
    </r>
    <r>
      <rPr>
        <sz val="11"/>
        <rFont val="Times New Roman"/>
        <family val="1"/>
      </rPr>
      <t>2019</t>
    </r>
    <r>
      <rPr>
        <sz val="11"/>
        <rFont val="宋体"/>
        <family val="3"/>
        <charset val="134"/>
      </rPr>
      <t>年签订协议</t>
    </r>
    <r>
      <rPr>
        <sz val="11"/>
        <rFont val="Times New Roman"/>
        <family val="1"/>
      </rPr>
      <t>13</t>
    </r>
    <r>
      <rPr>
        <sz val="11"/>
        <rFont val="宋体"/>
        <family val="3"/>
        <charset val="134"/>
      </rPr>
      <t>人）；共扣</t>
    </r>
    <r>
      <rPr>
        <sz val="11"/>
        <rFont val="Times New Roman"/>
        <family val="1"/>
      </rPr>
      <t>2</t>
    </r>
    <r>
      <rPr>
        <sz val="11"/>
        <rFont val="宋体"/>
        <family val="3"/>
        <charset val="134"/>
      </rPr>
      <t>分。</t>
    </r>
  </si>
  <si>
    <r>
      <rPr>
        <sz val="11"/>
        <rFont val="宋体"/>
        <family val="3"/>
        <charset val="134"/>
      </rPr>
      <t>车辆配备</t>
    </r>
  </si>
  <si>
    <r>
      <rPr>
        <sz val="11"/>
        <rFont val="宋体"/>
        <family val="3"/>
        <charset val="134"/>
      </rPr>
      <t>各承保机构必须配备与其承保规模相适应的农业保险工作车辆，用于保障农业保险工作的正常开展。</t>
    </r>
  </si>
  <si>
    <r>
      <rPr>
        <sz val="11"/>
        <rFont val="宋体"/>
        <family val="3"/>
        <charset val="134"/>
      </rPr>
      <t>各承保机构必须配备</t>
    </r>
    <r>
      <rPr>
        <sz val="11"/>
        <rFont val="Times New Roman"/>
        <family val="1"/>
      </rPr>
      <t>1</t>
    </r>
    <r>
      <rPr>
        <sz val="11"/>
        <rFont val="宋体"/>
        <family val="3"/>
        <charset val="134"/>
      </rPr>
      <t>台车辆，没有配备扣</t>
    </r>
    <r>
      <rPr>
        <sz val="11"/>
        <rFont val="Times New Roman"/>
        <family val="1"/>
      </rPr>
      <t>3</t>
    </r>
    <r>
      <rPr>
        <sz val="11"/>
        <rFont val="宋体"/>
        <family val="3"/>
        <charset val="134"/>
      </rPr>
      <t>分。</t>
    </r>
    <r>
      <rPr>
        <sz val="11"/>
        <rFont val="Times New Roman"/>
        <family val="1"/>
      </rPr>
      <t xml:space="preserve">                                                                                                                                                                                                                                                                                                                                                                      </t>
    </r>
    <r>
      <rPr>
        <sz val="11"/>
        <rFont val="宋体"/>
        <family val="3"/>
        <charset val="134"/>
      </rPr>
      <t>农业保险工作车辆要求配有</t>
    </r>
    <r>
      <rPr>
        <sz val="11"/>
        <rFont val="Times New Roman"/>
        <family val="1"/>
      </rPr>
      <t>“</t>
    </r>
    <r>
      <rPr>
        <sz val="11"/>
        <rFont val="宋体"/>
        <family val="3"/>
        <charset val="134"/>
      </rPr>
      <t>三农服务</t>
    </r>
    <r>
      <rPr>
        <sz val="11"/>
        <rFont val="Times New Roman"/>
        <family val="1"/>
      </rPr>
      <t>”</t>
    </r>
    <r>
      <rPr>
        <sz val="11"/>
        <rFont val="宋体"/>
        <family val="3"/>
        <charset val="134"/>
      </rPr>
      <t>或</t>
    </r>
    <r>
      <rPr>
        <sz val="11"/>
        <rFont val="Times New Roman"/>
        <family val="1"/>
      </rPr>
      <t>“</t>
    </r>
    <r>
      <rPr>
        <sz val="11"/>
        <rFont val="宋体"/>
        <family val="3"/>
        <charset val="134"/>
      </rPr>
      <t>理赔查勘</t>
    </r>
    <r>
      <rPr>
        <sz val="11"/>
        <rFont val="Times New Roman"/>
        <family val="1"/>
      </rPr>
      <t>”</t>
    </r>
    <r>
      <rPr>
        <sz val="11"/>
        <rFont val="宋体"/>
        <family val="3"/>
        <charset val="134"/>
      </rPr>
      <t>类似字样，行驶证所有人为承保机构或其上级机构。需提供加盖承保机构省公司公章的农业保险工作车辆清单（含车牌号码、行驶证等信息，并附车辆照片和行驶证复印件）。如发现在不同地区重复使用同一台车辆信息，则认定为虚假，涉及的地区均评定为</t>
    </r>
    <r>
      <rPr>
        <sz val="11"/>
        <rFont val="Times New Roman"/>
        <family val="1"/>
      </rPr>
      <t>“</t>
    </r>
    <r>
      <rPr>
        <sz val="11"/>
        <rFont val="宋体"/>
        <family val="3"/>
        <charset val="134"/>
      </rPr>
      <t>不合格</t>
    </r>
    <r>
      <rPr>
        <sz val="11"/>
        <rFont val="Times New Roman"/>
        <family val="1"/>
      </rPr>
      <t>”</t>
    </r>
    <r>
      <rPr>
        <sz val="11"/>
        <rFont val="宋体"/>
        <family val="3"/>
        <charset val="134"/>
      </rPr>
      <t>。</t>
    </r>
  </si>
  <si>
    <r>
      <rPr>
        <sz val="11"/>
        <rFont val="宋体"/>
        <family val="3"/>
        <charset val="134"/>
      </rPr>
      <t>信息平台</t>
    </r>
  </si>
  <si>
    <r>
      <rPr>
        <sz val="11"/>
        <rFont val="宋体"/>
        <family val="3"/>
        <charset val="134"/>
      </rPr>
      <t>各承保机构必须按财政部门统一要求使用农业保险数据信息系统。要求传输及时，按时报送，数据信息正确。</t>
    </r>
  </si>
  <si>
    <r>
      <t>1</t>
    </r>
    <r>
      <rPr>
        <sz val="11"/>
        <rFont val="宋体"/>
        <family val="3"/>
        <charset val="134"/>
      </rPr>
      <t>、基础数据真实完整，每漏填</t>
    </r>
    <r>
      <rPr>
        <sz val="11"/>
        <rFont val="Times New Roman"/>
        <family val="1"/>
      </rPr>
      <t>1</t>
    </r>
    <r>
      <rPr>
        <sz val="11"/>
        <rFont val="宋体"/>
        <family val="3"/>
        <charset val="134"/>
      </rPr>
      <t>项扣</t>
    </r>
    <r>
      <rPr>
        <sz val="11"/>
        <rFont val="Times New Roman"/>
        <family val="1"/>
      </rPr>
      <t>0.2</t>
    </r>
    <r>
      <rPr>
        <sz val="11"/>
        <rFont val="宋体"/>
        <family val="3"/>
        <charset val="134"/>
      </rPr>
      <t>分。</t>
    </r>
    <r>
      <rPr>
        <sz val="11"/>
        <rFont val="Times New Roman"/>
        <family val="1"/>
      </rPr>
      <t xml:space="preserve">                                                                                                                                                                   2</t>
    </r>
    <r>
      <rPr>
        <sz val="11"/>
        <rFont val="宋体"/>
        <family val="3"/>
        <charset val="134"/>
      </rPr>
      <t>、数据及时录入，每月初</t>
    </r>
    <r>
      <rPr>
        <sz val="11"/>
        <rFont val="Times New Roman"/>
        <family val="1"/>
      </rPr>
      <t>3</t>
    </r>
    <r>
      <rPr>
        <sz val="11"/>
        <rFont val="宋体"/>
        <family val="3"/>
        <charset val="134"/>
      </rPr>
      <t>个工作日内报送，每迟报</t>
    </r>
    <r>
      <rPr>
        <sz val="11"/>
        <rFont val="Times New Roman"/>
        <family val="1"/>
      </rPr>
      <t>1</t>
    </r>
    <r>
      <rPr>
        <sz val="11"/>
        <rFont val="宋体"/>
        <family val="3"/>
        <charset val="134"/>
      </rPr>
      <t>个工作日扣</t>
    </r>
    <r>
      <rPr>
        <sz val="11"/>
        <rFont val="Times New Roman"/>
        <family val="1"/>
      </rPr>
      <t>0.2</t>
    </r>
    <r>
      <rPr>
        <sz val="11"/>
        <rFont val="宋体"/>
        <family val="3"/>
        <charset val="134"/>
      </rPr>
      <t>分，以财政部门的记录为准。凡未在规定时间内报送资料</t>
    </r>
    <r>
      <rPr>
        <sz val="11"/>
        <rFont val="Times New Roman"/>
        <family val="1"/>
      </rPr>
      <t>(</t>
    </r>
    <r>
      <rPr>
        <sz val="11"/>
        <rFont val="宋体"/>
        <family val="3"/>
        <charset val="134"/>
      </rPr>
      <t>含日常工作任务</t>
    </r>
    <r>
      <rPr>
        <sz val="11"/>
        <rFont val="Times New Roman"/>
        <family val="1"/>
      </rPr>
      <t>)</t>
    </r>
    <r>
      <rPr>
        <sz val="11"/>
        <rFont val="宋体"/>
        <family val="3"/>
        <charset val="134"/>
      </rPr>
      <t>，每延误</t>
    </r>
    <r>
      <rPr>
        <sz val="11"/>
        <rFont val="Times New Roman"/>
        <family val="1"/>
      </rPr>
      <t>1</t>
    </r>
    <r>
      <rPr>
        <sz val="11"/>
        <rFont val="宋体"/>
        <family val="3"/>
        <charset val="134"/>
      </rPr>
      <t>个工作日扣</t>
    </r>
    <r>
      <rPr>
        <sz val="11"/>
        <rFont val="Times New Roman"/>
        <family val="1"/>
      </rPr>
      <t>0.2</t>
    </r>
    <r>
      <rPr>
        <sz val="11"/>
        <rFont val="宋体"/>
        <family val="3"/>
        <charset val="134"/>
      </rPr>
      <t>分，出现数据不准确，每处扣</t>
    </r>
    <r>
      <rPr>
        <sz val="11"/>
        <rFont val="Times New Roman"/>
        <family val="1"/>
      </rPr>
      <t>0.5</t>
    </r>
    <r>
      <rPr>
        <sz val="11"/>
        <rFont val="宋体"/>
        <family val="3"/>
        <charset val="134"/>
      </rPr>
      <t>分，扣完为止。</t>
    </r>
  </si>
  <si>
    <r>
      <rPr>
        <sz val="11"/>
        <rFont val="宋体"/>
        <family val="3"/>
        <charset val="134"/>
      </rPr>
      <t>服务质量</t>
    </r>
  </si>
  <si>
    <r>
      <rPr>
        <sz val="11"/>
        <rFont val="宋体"/>
        <family val="3"/>
        <charset val="134"/>
      </rPr>
      <t>承保部署</t>
    </r>
  </si>
  <si>
    <r>
      <t>1</t>
    </r>
    <r>
      <rPr>
        <sz val="11"/>
        <rFont val="宋体"/>
        <family val="3"/>
        <charset val="134"/>
      </rPr>
      <t>、各承保机构每年初要拟定详细具体的承保计划方案。</t>
    </r>
    <r>
      <rPr>
        <sz val="11"/>
        <rFont val="Times New Roman"/>
        <family val="1"/>
      </rPr>
      <t xml:space="preserve">                                     2</t>
    </r>
    <r>
      <rPr>
        <sz val="11"/>
        <rFont val="宋体"/>
        <family val="3"/>
        <charset val="134"/>
      </rPr>
      <t>、每年要召开有乡村两级专兼职人员参加的业务布置会议。</t>
    </r>
    <r>
      <rPr>
        <sz val="11"/>
        <rFont val="Times New Roman"/>
        <family val="1"/>
      </rPr>
      <t xml:space="preserve">                                              3</t>
    </r>
    <r>
      <rPr>
        <sz val="11"/>
        <rFont val="宋体"/>
        <family val="3"/>
        <charset val="134"/>
      </rPr>
      <t>、承保工作安排科学合理。</t>
    </r>
  </si>
  <si>
    <r>
      <rPr>
        <sz val="11"/>
        <rFont val="宋体"/>
        <family val="3"/>
        <charset val="134"/>
      </rPr>
      <t>官垸镇常发村肖华承保</t>
    </r>
    <r>
      <rPr>
        <sz val="11"/>
        <rFont val="Times New Roman"/>
        <family val="1"/>
      </rPr>
      <t>2020</t>
    </r>
    <r>
      <rPr>
        <sz val="11"/>
        <rFont val="宋体"/>
        <family val="3"/>
        <charset val="134"/>
      </rPr>
      <t>年</t>
    </r>
    <r>
      <rPr>
        <sz val="11"/>
        <rFont val="Times New Roman"/>
        <family val="1"/>
      </rPr>
      <t>4</t>
    </r>
    <r>
      <rPr>
        <sz val="11"/>
        <rFont val="宋体"/>
        <family val="3"/>
        <charset val="134"/>
      </rPr>
      <t>月</t>
    </r>
    <r>
      <rPr>
        <sz val="11"/>
        <rFont val="Times New Roman"/>
        <family val="1"/>
      </rPr>
      <t>30</t>
    </r>
    <r>
      <rPr>
        <sz val="11"/>
        <rFont val="宋体"/>
        <family val="3"/>
        <charset val="134"/>
      </rPr>
      <t>日</t>
    </r>
    <r>
      <rPr>
        <sz val="11"/>
        <rFont val="Times New Roman"/>
        <family val="1"/>
      </rPr>
      <t>-9</t>
    </r>
    <r>
      <rPr>
        <sz val="11"/>
        <rFont val="宋体"/>
        <family val="3"/>
        <charset val="134"/>
      </rPr>
      <t>月</t>
    </r>
    <r>
      <rPr>
        <sz val="11"/>
        <rFont val="Times New Roman"/>
        <family val="1"/>
      </rPr>
      <t>29</t>
    </r>
    <r>
      <rPr>
        <sz val="11"/>
        <rFont val="宋体"/>
        <family val="3"/>
        <charset val="134"/>
      </rPr>
      <t>日育服猪险种</t>
    </r>
    <r>
      <rPr>
        <sz val="11"/>
        <rFont val="Times New Roman"/>
        <family val="1"/>
      </rPr>
      <t>12000</t>
    </r>
    <r>
      <rPr>
        <sz val="11"/>
        <rFont val="宋体"/>
        <family val="3"/>
        <charset val="134"/>
      </rPr>
      <t>头，易明霞承保</t>
    </r>
    <r>
      <rPr>
        <sz val="11"/>
        <rFont val="Times New Roman"/>
        <family val="1"/>
      </rPr>
      <t>2020</t>
    </r>
    <r>
      <rPr>
        <sz val="11"/>
        <rFont val="宋体"/>
        <family val="3"/>
        <charset val="134"/>
      </rPr>
      <t>年</t>
    </r>
    <r>
      <rPr>
        <sz val="11"/>
        <rFont val="Times New Roman"/>
        <family val="1"/>
      </rPr>
      <t>8</t>
    </r>
    <r>
      <rPr>
        <sz val="11"/>
        <rFont val="宋体"/>
        <family val="3"/>
        <charset val="134"/>
      </rPr>
      <t>月</t>
    </r>
    <r>
      <rPr>
        <sz val="11"/>
        <rFont val="Times New Roman"/>
        <family val="1"/>
      </rPr>
      <t>31</t>
    </r>
    <r>
      <rPr>
        <sz val="11"/>
        <rFont val="宋体"/>
        <family val="3"/>
        <charset val="134"/>
      </rPr>
      <t>日</t>
    </r>
    <r>
      <rPr>
        <sz val="11"/>
        <rFont val="Times New Roman"/>
        <family val="1"/>
      </rPr>
      <t>-2021</t>
    </r>
    <r>
      <rPr>
        <sz val="11"/>
        <rFont val="宋体"/>
        <family val="3"/>
        <charset val="134"/>
      </rPr>
      <t>年</t>
    </r>
    <r>
      <rPr>
        <sz val="11"/>
        <rFont val="Times New Roman"/>
        <family val="1"/>
      </rPr>
      <t>1</t>
    </r>
    <r>
      <rPr>
        <sz val="11"/>
        <rFont val="宋体"/>
        <family val="3"/>
        <charset val="134"/>
      </rPr>
      <t>月</t>
    </r>
    <r>
      <rPr>
        <sz val="11"/>
        <rFont val="Times New Roman"/>
        <family val="1"/>
      </rPr>
      <t>30</t>
    </r>
    <r>
      <rPr>
        <sz val="11"/>
        <rFont val="宋体"/>
        <family val="3"/>
        <charset val="134"/>
      </rPr>
      <t>日育服猪险种</t>
    </r>
    <r>
      <rPr>
        <sz val="11"/>
        <rFont val="Times New Roman"/>
        <family val="1"/>
      </rPr>
      <t>9361</t>
    </r>
    <r>
      <rPr>
        <sz val="11"/>
        <rFont val="宋体"/>
        <family val="3"/>
        <charset val="134"/>
      </rPr>
      <t>头，实为同一标的物，存在重复参保的情况，扣</t>
    </r>
    <r>
      <rPr>
        <sz val="11"/>
        <rFont val="Times New Roman"/>
        <family val="1"/>
      </rPr>
      <t>1</t>
    </r>
    <r>
      <rPr>
        <sz val="11"/>
        <rFont val="宋体"/>
        <family val="3"/>
        <charset val="134"/>
      </rPr>
      <t>分；种植大户彭爱明承保玉米（平安财险）</t>
    </r>
    <r>
      <rPr>
        <sz val="11"/>
        <rFont val="Times New Roman"/>
        <family val="1"/>
      </rPr>
      <t>230</t>
    </r>
    <r>
      <rPr>
        <sz val="11"/>
        <rFont val="宋体"/>
        <family val="3"/>
        <charset val="134"/>
      </rPr>
      <t>亩，早</t>
    </r>
    <r>
      <rPr>
        <sz val="11"/>
        <rFont val="Times New Roman"/>
        <family val="1"/>
      </rPr>
      <t>/</t>
    </r>
    <r>
      <rPr>
        <sz val="11"/>
        <rFont val="宋体"/>
        <family val="3"/>
        <charset val="134"/>
      </rPr>
      <t>晚稻</t>
    </r>
    <r>
      <rPr>
        <sz val="11"/>
        <rFont val="Times New Roman"/>
        <family val="1"/>
      </rPr>
      <t>910</t>
    </r>
    <r>
      <rPr>
        <sz val="11"/>
        <rFont val="宋体"/>
        <family val="3"/>
        <charset val="134"/>
      </rPr>
      <t>亩，中稻</t>
    </r>
    <r>
      <rPr>
        <sz val="11"/>
        <rFont val="Times New Roman"/>
        <family val="1"/>
      </rPr>
      <t>820</t>
    </r>
    <r>
      <rPr>
        <sz val="11"/>
        <rFont val="宋体"/>
        <family val="3"/>
        <charset val="134"/>
      </rPr>
      <t>亩，油菜</t>
    </r>
    <r>
      <rPr>
        <sz val="11"/>
        <rFont val="Times New Roman"/>
        <family val="1"/>
      </rPr>
      <t>1015</t>
    </r>
    <r>
      <rPr>
        <sz val="11"/>
        <rFont val="宋体"/>
        <family val="3"/>
        <charset val="134"/>
      </rPr>
      <t>亩，土地流转</t>
    </r>
    <r>
      <rPr>
        <sz val="11"/>
        <rFont val="Times New Roman"/>
        <family val="1"/>
      </rPr>
      <t>2019.8</t>
    </r>
    <r>
      <rPr>
        <sz val="11"/>
        <rFont val="宋体"/>
        <family val="3"/>
        <charset val="134"/>
      </rPr>
      <t>亩，超土地流转合同</t>
    </r>
    <r>
      <rPr>
        <sz val="11"/>
        <rFont val="Times New Roman"/>
        <family val="1"/>
      </rPr>
      <t>135.2</t>
    </r>
    <r>
      <rPr>
        <sz val="11"/>
        <rFont val="宋体"/>
        <family val="3"/>
        <charset val="134"/>
      </rPr>
      <t>亩。</t>
    </r>
  </si>
  <si>
    <r>
      <rPr>
        <sz val="11"/>
        <rFont val="宋体"/>
        <family val="3"/>
        <charset val="134"/>
      </rPr>
      <t>承保任务</t>
    </r>
  </si>
  <si>
    <r>
      <rPr>
        <sz val="11"/>
        <rFont val="宋体"/>
        <family val="3"/>
        <charset val="134"/>
      </rPr>
      <t>各承保机构必须按照财政部门下达的品种规模进行承保，确保按时按量完成任务。</t>
    </r>
  </si>
  <si>
    <r>
      <t>1</t>
    </r>
    <r>
      <rPr>
        <sz val="11"/>
        <rFont val="宋体"/>
        <family val="3"/>
        <charset val="134"/>
      </rPr>
      <t>、承保规模完成率</t>
    </r>
    <r>
      <rPr>
        <sz val="11"/>
        <rFont val="Times New Roman"/>
        <family val="1"/>
      </rPr>
      <t>100%</t>
    </r>
    <r>
      <rPr>
        <sz val="11"/>
        <rFont val="宋体"/>
        <family val="3"/>
        <charset val="134"/>
      </rPr>
      <t>的得满分，以</t>
    </r>
    <r>
      <rPr>
        <sz val="11"/>
        <rFont val="Times New Roman"/>
        <family val="1"/>
      </rPr>
      <t>5</t>
    </r>
    <r>
      <rPr>
        <sz val="11"/>
        <rFont val="宋体"/>
        <family val="3"/>
        <charset val="134"/>
      </rPr>
      <t>个百分点为一个档位，每降低一个档位，扣</t>
    </r>
    <r>
      <rPr>
        <sz val="11"/>
        <rFont val="Times New Roman"/>
        <family val="1"/>
      </rPr>
      <t>1.5</t>
    </r>
    <r>
      <rPr>
        <sz val="11"/>
        <rFont val="宋体"/>
        <family val="3"/>
        <charset val="134"/>
      </rPr>
      <t>分。</t>
    </r>
    <r>
      <rPr>
        <sz val="11"/>
        <rFont val="Times New Roman"/>
        <family val="1"/>
      </rPr>
      <t xml:space="preserve">
2</t>
    </r>
    <r>
      <rPr>
        <sz val="11"/>
        <rFont val="宋体"/>
        <family val="3"/>
        <charset val="134"/>
      </rPr>
      <t>、承保规模完成率</t>
    </r>
    <r>
      <rPr>
        <sz val="11"/>
        <rFont val="Times New Roman"/>
        <family val="1"/>
      </rPr>
      <t>80%</t>
    </r>
    <r>
      <rPr>
        <sz val="11"/>
        <rFont val="宋体"/>
        <family val="3"/>
        <charset val="134"/>
      </rPr>
      <t>以下的该项不得分。</t>
    </r>
    <r>
      <rPr>
        <sz val="11"/>
        <rFont val="Times New Roman"/>
        <family val="1"/>
      </rPr>
      <t xml:space="preserve">
3</t>
    </r>
    <r>
      <rPr>
        <sz val="11"/>
        <rFont val="宋体"/>
        <family val="3"/>
        <charset val="134"/>
      </rPr>
      <t>、未经财政部门同意擅自超出规模的不得分。</t>
    </r>
    <r>
      <rPr>
        <sz val="11"/>
        <rFont val="Times New Roman"/>
        <family val="1"/>
      </rPr>
      <t xml:space="preserve">
4</t>
    </r>
    <r>
      <rPr>
        <sz val="11"/>
        <rFont val="宋体"/>
        <family val="3"/>
        <charset val="134"/>
      </rPr>
      <t>、未按财政部门规定的时限完成承保任务的，每延迟</t>
    </r>
    <r>
      <rPr>
        <sz val="11"/>
        <rFont val="Times New Roman"/>
        <family val="1"/>
      </rPr>
      <t>3</t>
    </r>
    <r>
      <rPr>
        <sz val="11"/>
        <rFont val="宋体"/>
        <family val="3"/>
        <charset val="134"/>
      </rPr>
      <t>个工作日扣</t>
    </r>
    <r>
      <rPr>
        <sz val="11"/>
        <rFont val="Times New Roman"/>
        <family val="1"/>
      </rPr>
      <t>0.5</t>
    </r>
    <r>
      <rPr>
        <sz val="11"/>
        <rFont val="宋体"/>
        <family val="3"/>
        <charset val="134"/>
      </rPr>
      <t>分，该项以财政部门根据年初确定的方案和结算情况认定为准。确因某品种种养规模下降，经当地农业等相关职能部门证明的，不予扣分。</t>
    </r>
  </si>
  <si>
    <r>
      <rPr>
        <sz val="11"/>
        <rFont val="宋体"/>
        <family val="3"/>
        <charset val="134"/>
      </rPr>
      <t>承保不规范。官垸镇常发村肖华投保</t>
    </r>
    <r>
      <rPr>
        <sz val="11"/>
        <rFont val="Times New Roman"/>
        <family val="1"/>
      </rPr>
      <t>2020</t>
    </r>
    <r>
      <rPr>
        <sz val="11"/>
        <rFont val="宋体"/>
        <family val="3"/>
        <charset val="134"/>
      </rPr>
      <t>年</t>
    </r>
    <r>
      <rPr>
        <sz val="11"/>
        <rFont val="Times New Roman"/>
        <family val="1"/>
      </rPr>
      <t>4</t>
    </r>
    <r>
      <rPr>
        <sz val="11"/>
        <rFont val="宋体"/>
        <family val="3"/>
        <charset val="134"/>
      </rPr>
      <t>月</t>
    </r>
    <r>
      <rPr>
        <sz val="11"/>
        <rFont val="Times New Roman"/>
        <family val="1"/>
      </rPr>
      <t>30</t>
    </r>
    <r>
      <rPr>
        <sz val="11"/>
        <rFont val="宋体"/>
        <family val="3"/>
        <charset val="134"/>
      </rPr>
      <t>日</t>
    </r>
    <r>
      <rPr>
        <sz val="11"/>
        <rFont val="Times New Roman"/>
        <family val="1"/>
      </rPr>
      <t>-9</t>
    </r>
    <r>
      <rPr>
        <sz val="11"/>
        <rFont val="宋体"/>
        <family val="3"/>
        <charset val="134"/>
      </rPr>
      <t>月</t>
    </r>
    <r>
      <rPr>
        <sz val="11"/>
        <rFont val="Times New Roman"/>
        <family val="1"/>
      </rPr>
      <t>29</t>
    </r>
    <r>
      <rPr>
        <sz val="11"/>
        <rFont val="宋体"/>
        <family val="3"/>
        <charset val="134"/>
      </rPr>
      <t>日育服猪</t>
    </r>
    <r>
      <rPr>
        <sz val="11"/>
        <rFont val="Times New Roman"/>
        <family val="1"/>
      </rPr>
      <t>12000</t>
    </r>
    <r>
      <rPr>
        <sz val="11"/>
        <rFont val="宋体"/>
        <family val="3"/>
        <charset val="134"/>
      </rPr>
      <t>头与易明霞投保</t>
    </r>
    <r>
      <rPr>
        <sz val="11"/>
        <rFont val="Times New Roman"/>
        <family val="1"/>
      </rPr>
      <t>2020</t>
    </r>
    <r>
      <rPr>
        <sz val="11"/>
        <rFont val="宋体"/>
        <family val="3"/>
        <charset val="134"/>
      </rPr>
      <t>年</t>
    </r>
    <r>
      <rPr>
        <sz val="11"/>
        <rFont val="Times New Roman"/>
        <family val="1"/>
      </rPr>
      <t>8</t>
    </r>
    <r>
      <rPr>
        <sz val="11"/>
        <rFont val="宋体"/>
        <family val="3"/>
        <charset val="134"/>
      </rPr>
      <t>月</t>
    </r>
    <r>
      <rPr>
        <sz val="11"/>
        <rFont val="Times New Roman"/>
        <family val="1"/>
      </rPr>
      <t>31</t>
    </r>
    <r>
      <rPr>
        <sz val="11"/>
        <rFont val="宋体"/>
        <family val="3"/>
        <charset val="134"/>
      </rPr>
      <t>日</t>
    </r>
    <r>
      <rPr>
        <sz val="11"/>
        <rFont val="Times New Roman"/>
        <family val="1"/>
      </rPr>
      <t>-2021</t>
    </r>
    <r>
      <rPr>
        <sz val="11"/>
        <rFont val="宋体"/>
        <family val="3"/>
        <charset val="134"/>
      </rPr>
      <t>年</t>
    </r>
    <r>
      <rPr>
        <sz val="11"/>
        <rFont val="Times New Roman"/>
        <family val="1"/>
      </rPr>
      <t>1</t>
    </r>
    <r>
      <rPr>
        <sz val="11"/>
        <rFont val="宋体"/>
        <family val="3"/>
        <charset val="134"/>
      </rPr>
      <t>月</t>
    </r>
    <r>
      <rPr>
        <sz val="11"/>
        <rFont val="Times New Roman"/>
        <family val="1"/>
      </rPr>
      <t>30</t>
    </r>
    <r>
      <rPr>
        <sz val="11"/>
        <rFont val="宋体"/>
        <family val="3"/>
        <charset val="134"/>
      </rPr>
      <t>日育服猪</t>
    </r>
    <r>
      <rPr>
        <sz val="11"/>
        <rFont val="Times New Roman"/>
        <family val="1"/>
      </rPr>
      <t>9361</t>
    </r>
    <r>
      <rPr>
        <sz val="11"/>
        <rFont val="宋体"/>
        <family val="3"/>
        <charset val="134"/>
      </rPr>
      <t>头，实为同一标的物扣</t>
    </r>
    <r>
      <rPr>
        <sz val="11"/>
        <rFont val="Times New Roman"/>
        <family val="1"/>
      </rPr>
      <t>2</t>
    </r>
    <r>
      <rPr>
        <sz val="11"/>
        <rFont val="宋体"/>
        <family val="3"/>
        <charset val="134"/>
      </rPr>
      <t>分；水稻承保任务完成率为</t>
    </r>
    <r>
      <rPr>
        <sz val="11"/>
        <rFont val="Times New Roman"/>
        <family val="1"/>
      </rPr>
      <t>95.09%</t>
    </r>
    <r>
      <rPr>
        <sz val="11"/>
        <rFont val="宋体"/>
        <family val="3"/>
        <charset val="134"/>
      </rPr>
      <t>，不扣分；养殖险能繁母猪承保、育肥猪承保任务未及时完成，非承保机构责任，此项不扣分。</t>
    </r>
  </si>
  <si>
    <r>
      <rPr>
        <sz val="11"/>
        <rFont val="宋体"/>
        <family val="3"/>
        <charset val="134"/>
      </rPr>
      <t>承保方案中水稻种植大户</t>
    </r>
    <r>
      <rPr>
        <sz val="11"/>
        <rFont val="Times New Roman"/>
        <family val="1"/>
      </rPr>
      <t>18.6</t>
    </r>
    <r>
      <rPr>
        <sz val="11"/>
        <rFont val="宋体"/>
        <family val="3"/>
        <charset val="134"/>
      </rPr>
      <t>万亩，散户</t>
    </r>
    <r>
      <rPr>
        <sz val="11"/>
        <rFont val="Times New Roman"/>
        <family val="1"/>
      </rPr>
      <t>36.57</t>
    </r>
    <r>
      <rPr>
        <sz val="11"/>
        <rFont val="宋体"/>
        <family val="3"/>
        <charset val="134"/>
      </rPr>
      <t>万亩，实际承保大户</t>
    </r>
    <r>
      <rPr>
        <sz val="11"/>
        <rFont val="Times New Roman"/>
        <family val="1"/>
      </rPr>
      <t>23.1</t>
    </r>
    <r>
      <rPr>
        <sz val="11"/>
        <rFont val="宋体"/>
        <family val="3"/>
        <charset val="134"/>
      </rPr>
      <t>万亩，散户</t>
    </r>
    <r>
      <rPr>
        <sz val="11"/>
        <rFont val="Times New Roman"/>
        <family val="1"/>
      </rPr>
      <t>29.36</t>
    </r>
    <r>
      <rPr>
        <sz val="11"/>
        <rFont val="宋体"/>
        <family val="3"/>
        <charset val="134"/>
      </rPr>
      <t>万亩，实际承保面积比承保方案少</t>
    </r>
    <r>
      <rPr>
        <sz val="11"/>
        <rFont val="Times New Roman"/>
        <family val="1"/>
      </rPr>
      <t>2.71</t>
    </r>
    <r>
      <rPr>
        <sz val="11"/>
        <rFont val="宋体"/>
        <family val="3"/>
        <charset val="134"/>
      </rPr>
      <t>万亩，完成率</t>
    </r>
    <r>
      <rPr>
        <sz val="11"/>
        <rFont val="Times New Roman"/>
        <family val="1"/>
      </rPr>
      <t>95.09%</t>
    </r>
    <r>
      <rPr>
        <sz val="11"/>
        <rFont val="宋体"/>
        <family val="3"/>
        <charset val="134"/>
      </rPr>
      <t>；邓云龙和护国村</t>
    </r>
    <r>
      <rPr>
        <sz val="11"/>
        <rFont val="Times New Roman"/>
        <family val="1"/>
      </rPr>
      <t>25</t>
    </r>
    <r>
      <rPr>
        <sz val="11"/>
        <rFont val="宋体"/>
        <family val="3"/>
        <charset val="134"/>
      </rPr>
      <t>户养殖险能繁母猪承保出单日期为</t>
    </r>
    <r>
      <rPr>
        <sz val="11"/>
        <rFont val="Times New Roman"/>
        <family val="1"/>
      </rPr>
      <t>12</t>
    </r>
    <r>
      <rPr>
        <sz val="11"/>
        <rFont val="宋体"/>
        <family val="3"/>
        <charset val="134"/>
      </rPr>
      <t>月</t>
    </r>
    <r>
      <rPr>
        <sz val="11"/>
        <rFont val="Times New Roman"/>
        <family val="1"/>
      </rPr>
      <t>22</t>
    </r>
    <r>
      <rPr>
        <sz val="11"/>
        <rFont val="宋体"/>
        <family val="3"/>
        <charset val="134"/>
      </rPr>
      <t>日</t>
    </r>
  </si>
  <si>
    <r>
      <rPr>
        <sz val="11"/>
        <rFont val="宋体"/>
        <family val="3"/>
        <charset val="134"/>
      </rPr>
      <t>理赔规范</t>
    </r>
  </si>
  <si>
    <r>
      <rPr>
        <sz val="11"/>
        <rFont val="宋体"/>
        <family val="3"/>
        <charset val="134"/>
      </rPr>
      <t>各承保机构要以公开竞争性遴选时提供的服务承诺为依据，按规定时限和方式受理报案，开展查勘、定损、理赔。</t>
    </r>
  </si>
  <si>
    <r>
      <rPr>
        <sz val="11"/>
        <rFont val="宋体"/>
        <family val="3"/>
        <charset val="134"/>
      </rPr>
      <t>存在村部或收款人下发至受灾农户的现象，澧县盛祥和尹述清查勘不及时，扣</t>
    </r>
    <r>
      <rPr>
        <sz val="11"/>
        <rFont val="Times New Roman"/>
        <family val="1"/>
      </rPr>
      <t>4</t>
    </r>
    <r>
      <rPr>
        <sz val="11"/>
        <rFont val="宋体"/>
        <family val="3"/>
        <charset val="134"/>
      </rPr>
      <t>分。</t>
    </r>
  </si>
  <si>
    <r>
      <rPr>
        <sz val="11"/>
        <rFont val="宋体"/>
        <family val="3"/>
        <charset val="134"/>
      </rPr>
      <t>城头山镇大庙村尹述清、澧县盛祥稻虾种养专业合作社水稻理赔报案时间</t>
    </r>
    <r>
      <rPr>
        <sz val="11"/>
        <rFont val="Times New Roman"/>
        <family val="1"/>
      </rPr>
      <t>2020</t>
    </r>
    <r>
      <rPr>
        <sz val="11"/>
        <rFont val="宋体"/>
        <family val="3"/>
        <charset val="134"/>
      </rPr>
      <t>年</t>
    </r>
    <r>
      <rPr>
        <sz val="11"/>
        <rFont val="Times New Roman"/>
        <family val="1"/>
      </rPr>
      <t>10</t>
    </r>
    <r>
      <rPr>
        <sz val="11"/>
        <rFont val="宋体"/>
        <family val="3"/>
        <charset val="134"/>
      </rPr>
      <t>月</t>
    </r>
    <r>
      <rPr>
        <sz val="11"/>
        <rFont val="Times New Roman"/>
        <family val="1"/>
      </rPr>
      <t>26</t>
    </r>
    <r>
      <rPr>
        <sz val="11"/>
        <rFont val="宋体"/>
        <family val="3"/>
        <charset val="134"/>
      </rPr>
      <t>日，出险日期</t>
    </r>
    <r>
      <rPr>
        <sz val="11"/>
        <rFont val="Times New Roman"/>
        <family val="1"/>
      </rPr>
      <t>2020</t>
    </r>
    <r>
      <rPr>
        <sz val="11"/>
        <rFont val="宋体"/>
        <family val="3"/>
        <charset val="134"/>
      </rPr>
      <t>年</t>
    </r>
    <r>
      <rPr>
        <sz val="11"/>
        <rFont val="Times New Roman"/>
        <family val="1"/>
      </rPr>
      <t>10</t>
    </r>
    <r>
      <rPr>
        <sz val="11"/>
        <rFont val="宋体"/>
        <family val="3"/>
        <charset val="134"/>
      </rPr>
      <t>月</t>
    </r>
    <r>
      <rPr>
        <sz val="11"/>
        <rFont val="Times New Roman"/>
        <family val="1"/>
      </rPr>
      <t>3</t>
    </r>
    <r>
      <rPr>
        <sz val="11"/>
        <rFont val="宋体"/>
        <family val="3"/>
        <charset val="134"/>
      </rPr>
      <t>日，扣</t>
    </r>
    <r>
      <rPr>
        <sz val="11"/>
        <rFont val="Times New Roman"/>
        <family val="1"/>
      </rPr>
      <t>1</t>
    </r>
    <r>
      <rPr>
        <sz val="11"/>
        <rFont val="宋体"/>
        <family val="3"/>
        <charset val="134"/>
      </rPr>
      <t>分。</t>
    </r>
    <r>
      <rPr>
        <sz val="11"/>
        <color rgb="FFFF0000"/>
        <rFont val="宋体"/>
        <family val="3"/>
        <charset val="134"/>
      </rPr>
      <t>这个先出险再报案是没有问题的，需要统计一下村部和收款人下发至受灾农户的有几户，每次按</t>
    </r>
    <r>
      <rPr>
        <sz val="11"/>
        <color rgb="FFFF0000"/>
        <rFont val="Times New Roman"/>
        <family val="1"/>
      </rPr>
      <t>0.5</t>
    </r>
    <r>
      <rPr>
        <sz val="11"/>
        <color rgb="FFFF0000"/>
        <rFont val="宋体"/>
        <family val="3"/>
        <charset val="134"/>
      </rPr>
      <t>扣分。</t>
    </r>
  </si>
  <si>
    <r>
      <rPr>
        <sz val="11"/>
        <rFont val="宋体"/>
        <family val="3"/>
        <charset val="134"/>
      </rPr>
      <t>信息公示</t>
    </r>
  </si>
  <si>
    <r>
      <rPr>
        <sz val="11"/>
        <color theme="1"/>
        <rFont val="宋体"/>
        <family val="3"/>
        <charset val="134"/>
      </rPr>
      <t>各承保机构每年要在村级服务中心将本机构承保的投保人姓名、投保品种、数量集中公示</t>
    </r>
    <r>
      <rPr>
        <sz val="11"/>
        <color theme="1"/>
        <rFont val="Times New Roman"/>
        <family val="1"/>
      </rPr>
      <t>1</t>
    </r>
    <r>
      <rPr>
        <sz val="11"/>
        <color theme="1"/>
        <rFont val="宋体"/>
        <family val="3"/>
        <charset val="134"/>
      </rPr>
      <t>次，每年底要将理赔情况公示</t>
    </r>
    <r>
      <rPr>
        <sz val="11"/>
        <color theme="1"/>
        <rFont val="Times New Roman"/>
        <family val="1"/>
      </rPr>
      <t>1</t>
    </r>
    <r>
      <rPr>
        <sz val="11"/>
        <color theme="1"/>
        <rFont val="宋体"/>
        <family val="3"/>
        <charset val="134"/>
      </rPr>
      <t>次。各承保机构直接承保的大户在承保理赔后应现场公示。公示信息必须详细具体，公示时间不得少于</t>
    </r>
    <r>
      <rPr>
        <sz val="11"/>
        <color theme="1"/>
        <rFont val="Times New Roman"/>
        <family val="1"/>
      </rPr>
      <t>5</t>
    </r>
    <r>
      <rPr>
        <sz val="11"/>
        <color theme="1"/>
        <rFont val="宋体"/>
        <family val="3"/>
        <charset val="134"/>
      </rPr>
      <t>天。</t>
    </r>
  </si>
  <si>
    <r>
      <t>1</t>
    </r>
    <r>
      <rPr>
        <sz val="11"/>
        <rFont val="宋体"/>
        <family val="3"/>
        <charset val="134"/>
      </rPr>
      <t>、各承保机构公示每缺少</t>
    </r>
    <r>
      <rPr>
        <sz val="11"/>
        <rFont val="Times New Roman"/>
        <family val="1"/>
      </rPr>
      <t>1</t>
    </r>
    <r>
      <rPr>
        <sz val="11"/>
        <rFont val="宋体"/>
        <family val="3"/>
        <charset val="134"/>
      </rPr>
      <t>个村扣</t>
    </r>
    <r>
      <rPr>
        <sz val="11"/>
        <rFont val="Times New Roman"/>
        <family val="1"/>
      </rPr>
      <t>1</t>
    </r>
    <r>
      <rPr>
        <sz val="11"/>
        <rFont val="宋体"/>
        <family val="3"/>
        <charset val="134"/>
      </rPr>
      <t>分，每缺少</t>
    </r>
    <r>
      <rPr>
        <sz val="11"/>
        <rFont val="Times New Roman"/>
        <family val="1"/>
      </rPr>
      <t>1</t>
    </r>
    <r>
      <rPr>
        <sz val="11"/>
        <rFont val="宋体"/>
        <family val="3"/>
        <charset val="134"/>
      </rPr>
      <t>个品种扣</t>
    </r>
    <r>
      <rPr>
        <sz val="11"/>
        <rFont val="Times New Roman"/>
        <family val="1"/>
      </rPr>
      <t>0.5</t>
    </r>
    <r>
      <rPr>
        <sz val="11"/>
        <rFont val="宋体"/>
        <family val="3"/>
        <charset val="134"/>
      </rPr>
      <t>分</t>
    </r>
    <r>
      <rPr>
        <sz val="11"/>
        <rFont val="Times New Roman"/>
        <family val="1"/>
      </rPr>
      <t>.                                                                                                                                                                                                                                                                                                                                                 2</t>
    </r>
    <r>
      <rPr>
        <sz val="11"/>
        <rFont val="宋体"/>
        <family val="3"/>
        <charset val="134"/>
      </rPr>
      <t>、公示内容每发现</t>
    </r>
    <r>
      <rPr>
        <sz val="11"/>
        <rFont val="Times New Roman"/>
        <family val="1"/>
      </rPr>
      <t>1</t>
    </r>
    <r>
      <rPr>
        <sz val="11"/>
        <rFont val="宋体"/>
        <family val="3"/>
        <charset val="134"/>
      </rPr>
      <t>起错误扣</t>
    </r>
    <r>
      <rPr>
        <sz val="11"/>
        <rFont val="Times New Roman"/>
        <family val="1"/>
      </rPr>
      <t>0.5</t>
    </r>
    <r>
      <rPr>
        <sz val="11"/>
        <rFont val="宋体"/>
        <family val="3"/>
        <charset val="134"/>
      </rPr>
      <t>分</t>
    </r>
    <r>
      <rPr>
        <sz val="11"/>
        <rFont val="Times New Roman"/>
        <family val="1"/>
      </rPr>
      <t xml:space="preserve">.                                                                                                                                                                                                                                                                                                                                                                                         </t>
    </r>
    <r>
      <rPr>
        <sz val="11"/>
        <rFont val="宋体"/>
        <family val="3"/>
        <charset val="134"/>
      </rPr>
      <t>需提供承保机构在当地开展业务的所有行政村的公示照片。照片必须能够明确辨认承保机构、品种、投保人信息，并有公示栏全景及行政村名称标识同框照片，且照片须显示日期。</t>
    </r>
  </si>
  <si>
    <r>
      <rPr>
        <sz val="11"/>
        <rFont val="宋体"/>
        <family val="3"/>
        <charset val="134"/>
      </rPr>
      <t>服务效果</t>
    </r>
  </si>
  <si>
    <r>
      <rPr>
        <sz val="11"/>
        <rFont val="宋体"/>
        <family val="3"/>
        <charset val="134"/>
      </rPr>
      <t>理赔结案率</t>
    </r>
  </si>
  <si>
    <r>
      <rPr>
        <sz val="11"/>
        <rFont val="宋体"/>
        <family val="3"/>
        <charset val="134"/>
      </rPr>
      <t>各承保机构必须大力提高理赔结案率，不得无故拖延时间。农业保险结案率</t>
    </r>
    <r>
      <rPr>
        <sz val="11"/>
        <rFont val="Times New Roman"/>
        <family val="1"/>
      </rPr>
      <t>=</t>
    </r>
    <r>
      <rPr>
        <sz val="11"/>
        <rFont val="宋体"/>
        <family val="3"/>
        <charset val="134"/>
      </rPr>
      <t>当年已决赔款</t>
    </r>
    <r>
      <rPr>
        <sz val="11"/>
        <rFont val="Times New Roman"/>
        <family val="1"/>
      </rPr>
      <t>/</t>
    </r>
    <r>
      <rPr>
        <sz val="11"/>
        <rFont val="宋体"/>
        <family val="3"/>
        <charset val="134"/>
      </rPr>
      <t>（当年已决赔款</t>
    </r>
    <r>
      <rPr>
        <sz val="11"/>
        <rFont val="Times New Roman"/>
        <family val="1"/>
      </rPr>
      <t>+</t>
    </r>
    <r>
      <rPr>
        <sz val="11"/>
        <rFont val="宋体"/>
        <family val="3"/>
        <charset val="134"/>
      </rPr>
      <t>期末未决赔款）。</t>
    </r>
  </si>
  <si>
    <r>
      <t>1</t>
    </r>
    <r>
      <rPr>
        <sz val="11"/>
        <rFont val="宋体"/>
        <family val="3"/>
        <charset val="134"/>
      </rPr>
      <t>、承保机构农业保险结案率</t>
    </r>
    <r>
      <rPr>
        <sz val="11"/>
        <rFont val="Times New Roman"/>
        <family val="1"/>
      </rPr>
      <t>100%</t>
    </r>
    <r>
      <rPr>
        <sz val="11"/>
        <rFont val="宋体"/>
        <family val="3"/>
        <charset val="134"/>
      </rPr>
      <t>为满分，以</t>
    </r>
    <r>
      <rPr>
        <sz val="11"/>
        <rFont val="Times New Roman"/>
        <family val="1"/>
      </rPr>
      <t>5</t>
    </r>
    <r>
      <rPr>
        <sz val="11"/>
        <rFont val="宋体"/>
        <family val="3"/>
        <charset val="134"/>
      </rPr>
      <t>个百分点为一个档位，每下降一个档位，扣</t>
    </r>
    <r>
      <rPr>
        <sz val="11"/>
        <rFont val="Times New Roman"/>
        <family val="1"/>
      </rPr>
      <t>3</t>
    </r>
    <r>
      <rPr>
        <sz val="11"/>
        <rFont val="宋体"/>
        <family val="3"/>
        <charset val="134"/>
      </rPr>
      <t>分。</t>
    </r>
    <r>
      <rPr>
        <sz val="11"/>
        <rFont val="Times New Roman"/>
        <family val="1"/>
      </rPr>
      <t xml:space="preserve">                                                                                                                              2</t>
    </r>
    <r>
      <rPr>
        <sz val="11"/>
        <rFont val="宋体"/>
        <family val="3"/>
        <charset val="134"/>
      </rPr>
      <t>、结案率在</t>
    </r>
    <r>
      <rPr>
        <sz val="11"/>
        <rFont val="Times New Roman"/>
        <family val="1"/>
      </rPr>
      <t>85%</t>
    </r>
    <r>
      <rPr>
        <sz val="11"/>
        <rFont val="宋体"/>
        <family val="3"/>
        <charset val="134"/>
      </rPr>
      <t>以下的不计分。</t>
    </r>
    <r>
      <rPr>
        <sz val="11"/>
        <rFont val="Times New Roman"/>
        <family val="1"/>
      </rPr>
      <t xml:space="preserve">                                                                                                                                                                                          </t>
    </r>
    <r>
      <rPr>
        <sz val="11"/>
        <rFont val="宋体"/>
        <family val="3"/>
        <charset val="134"/>
      </rPr>
      <t>需提供被评价年度会计报表</t>
    </r>
    <r>
      <rPr>
        <sz val="11"/>
        <rFont val="Times New Roman"/>
        <family val="1"/>
      </rPr>
      <t>“</t>
    </r>
    <r>
      <rPr>
        <sz val="11"/>
        <rFont val="宋体"/>
        <family val="3"/>
        <charset val="134"/>
      </rPr>
      <t>当年已决赔款、期末未决赔款</t>
    </r>
    <r>
      <rPr>
        <sz val="11"/>
        <rFont val="Times New Roman"/>
        <family val="1"/>
      </rPr>
      <t>”</t>
    </r>
    <r>
      <rPr>
        <sz val="11"/>
        <rFont val="宋体"/>
        <family val="3"/>
        <charset val="134"/>
      </rPr>
      <t>相关科目页面复印件并加盖承保机构公章，以及经权威部门（包括财政、保监、保险行业协会）认定的相关证明文件并加盖证明出具单位公章。</t>
    </r>
  </si>
  <si>
    <r>
      <rPr>
        <sz val="11"/>
        <rFont val="宋体"/>
        <family val="3"/>
        <charset val="134"/>
      </rPr>
      <t>简单赔付率</t>
    </r>
  </si>
  <si>
    <r>
      <rPr>
        <sz val="11"/>
        <rFont val="宋体"/>
        <family val="3"/>
        <charset val="134"/>
      </rPr>
      <t>承保机构不得惜赔，做到应赔尽赔，农业保险简单赔付率</t>
    </r>
    <r>
      <rPr>
        <sz val="11"/>
        <rFont val="Times New Roman"/>
        <family val="1"/>
      </rPr>
      <t>=</t>
    </r>
    <r>
      <rPr>
        <sz val="11"/>
        <rFont val="宋体"/>
        <family val="3"/>
        <charset val="134"/>
      </rPr>
      <t>（已决赔款</t>
    </r>
    <r>
      <rPr>
        <sz val="11"/>
        <rFont val="Times New Roman"/>
        <family val="1"/>
      </rPr>
      <t>+</t>
    </r>
    <r>
      <rPr>
        <sz val="11"/>
        <rFont val="宋体"/>
        <family val="3"/>
        <charset val="134"/>
      </rPr>
      <t>未决赔款）</t>
    </r>
    <r>
      <rPr>
        <sz val="11"/>
        <rFont val="Times New Roman"/>
        <family val="1"/>
      </rPr>
      <t>/</t>
    </r>
    <r>
      <rPr>
        <sz val="11"/>
        <rFont val="宋体"/>
        <family val="3"/>
        <charset val="134"/>
      </rPr>
      <t>保费收入（不包括省级共保品种）。</t>
    </r>
  </si>
  <si>
    <r>
      <rPr>
        <sz val="11"/>
        <rFont val="宋体"/>
        <family val="3"/>
        <charset val="134"/>
      </rPr>
      <t>简单赔付率以承保机构简单赔付率最高值为基准值，该承保机构得满分。其他承保机构按照下列公式计算：得分</t>
    </r>
    <r>
      <rPr>
        <sz val="11"/>
        <rFont val="Times New Roman"/>
        <family val="1"/>
      </rPr>
      <t>=</t>
    </r>
    <r>
      <rPr>
        <sz val="11"/>
        <rFont val="宋体"/>
        <family val="3"/>
        <charset val="134"/>
      </rPr>
      <t>其他承保机构简单赔付率</t>
    </r>
    <r>
      <rPr>
        <sz val="11"/>
        <rFont val="Times New Roman"/>
        <family val="1"/>
      </rPr>
      <t>/</t>
    </r>
    <r>
      <rPr>
        <sz val="11"/>
        <rFont val="宋体"/>
        <family val="3"/>
        <charset val="134"/>
      </rPr>
      <t>基准值</t>
    </r>
    <r>
      <rPr>
        <sz val="11"/>
        <rFont val="Times New Roman"/>
        <family val="1"/>
      </rPr>
      <t>×10</t>
    </r>
    <r>
      <rPr>
        <sz val="11"/>
        <rFont val="宋体"/>
        <family val="3"/>
        <charset val="134"/>
      </rPr>
      <t>分。</t>
    </r>
    <r>
      <rPr>
        <sz val="11"/>
        <rFont val="Times New Roman"/>
        <family val="1"/>
      </rPr>
      <t xml:space="preserve">                                                                                                                                                                                                                                                                                                            </t>
    </r>
    <r>
      <rPr>
        <sz val="11"/>
        <rFont val="宋体"/>
        <family val="3"/>
        <charset val="134"/>
      </rPr>
      <t>需提供承保机构被评价年度农业保险会计报表</t>
    </r>
    <r>
      <rPr>
        <sz val="11"/>
        <rFont val="Times New Roman"/>
        <family val="1"/>
      </rPr>
      <t>“</t>
    </r>
    <r>
      <rPr>
        <sz val="11"/>
        <rFont val="宋体"/>
        <family val="3"/>
        <charset val="134"/>
      </rPr>
      <t>已决赔款、未决赔款、保费收入</t>
    </r>
    <r>
      <rPr>
        <sz val="11"/>
        <rFont val="Times New Roman"/>
        <family val="1"/>
      </rPr>
      <t>”</t>
    </r>
    <r>
      <rPr>
        <sz val="11"/>
        <rFont val="宋体"/>
        <family val="3"/>
        <charset val="134"/>
      </rPr>
      <t>相关科目页面复印件并加盖承保机构公章，以及经权威部门（包括财政、保监、保险行业协会）认定的相关证明文件并加盖证明出具单位公章。</t>
    </r>
    <r>
      <rPr>
        <sz val="11"/>
        <rFont val="Times New Roman"/>
        <family val="1"/>
      </rPr>
      <t xml:space="preserve"> </t>
    </r>
  </si>
  <si>
    <r>
      <rPr>
        <sz val="11"/>
        <rFont val="宋体"/>
        <family val="3"/>
        <charset val="134"/>
      </rPr>
      <t>简单赔付率</t>
    </r>
    <r>
      <rPr>
        <sz val="11"/>
        <rFont val="Times New Roman"/>
        <family val="1"/>
      </rPr>
      <t>69.01%</t>
    </r>
    <r>
      <rPr>
        <sz val="11"/>
        <rFont val="宋体"/>
        <family val="3"/>
        <charset val="134"/>
      </rPr>
      <t>，基准值为中国人民财产保险股份有限公司澧县支公司</t>
    </r>
    <r>
      <rPr>
        <sz val="11"/>
        <rFont val="Times New Roman"/>
        <family val="1"/>
      </rPr>
      <t>69.01%</t>
    </r>
    <r>
      <rPr>
        <sz val="11"/>
        <rFont val="宋体"/>
        <family val="3"/>
        <charset val="134"/>
      </rPr>
      <t>。</t>
    </r>
  </si>
  <si>
    <r>
      <rPr>
        <sz val="11"/>
        <rFont val="宋体"/>
        <family val="3"/>
        <charset val="134"/>
      </rPr>
      <t>农户满意度</t>
    </r>
  </si>
  <si>
    <r>
      <rPr>
        <sz val="11"/>
        <rFont val="宋体"/>
        <family val="3"/>
        <charset val="134"/>
      </rPr>
      <t>各承保机构要提高农业保险服务质量，提高投保农户对农业保险满意度。</t>
    </r>
  </si>
  <si>
    <r>
      <t>1</t>
    </r>
    <r>
      <rPr>
        <sz val="11"/>
        <rFont val="宋体"/>
        <family val="3"/>
        <charset val="134"/>
      </rPr>
      <t>、投保农户满意度</t>
    </r>
    <r>
      <rPr>
        <sz val="11"/>
        <rFont val="Times New Roman"/>
        <family val="1"/>
      </rPr>
      <t>90%</t>
    </r>
    <r>
      <rPr>
        <sz val="11"/>
        <rFont val="宋体"/>
        <family val="3"/>
        <charset val="134"/>
      </rPr>
      <t>以上为满分，以</t>
    </r>
    <r>
      <rPr>
        <sz val="11"/>
        <rFont val="Times New Roman"/>
        <family val="1"/>
      </rPr>
      <t>5</t>
    </r>
    <r>
      <rPr>
        <sz val="11"/>
        <rFont val="宋体"/>
        <family val="3"/>
        <charset val="134"/>
      </rPr>
      <t>个百分点为一个档位，每下降一个档位，扣</t>
    </r>
    <r>
      <rPr>
        <sz val="11"/>
        <rFont val="Times New Roman"/>
        <family val="1"/>
      </rPr>
      <t>1</t>
    </r>
    <r>
      <rPr>
        <sz val="11"/>
        <rFont val="宋体"/>
        <family val="3"/>
        <charset val="134"/>
      </rPr>
      <t>分。</t>
    </r>
    <r>
      <rPr>
        <sz val="11"/>
        <rFont val="Times New Roman"/>
        <family val="1"/>
      </rPr>
      <t xml:space="preserve">                                                                                                                                       2</t>
    </r>
    <r>
      <rPr>
        <sz val="11"/>
        <rFont val="宋体"/>
        <family val="3"/>
        <charset val="134"/>
      </rPr>
      <t>、满意度在</t>
    </r>
    <r>
      <rPr>
        <sz val="11"/>
        <rFont val="Times New Roman"/>
        <family val="1"/>
      </rPr>
      <t>70%</t>
    </r>
    <r>
      <rPr>
        <sz val="11"/>
        <rFont val="宋体"/>
        <family val="3"/>
        <charset val="134"/>
      </rPr>
      <t>以下的不计分。投保农户满意度以财政部门现场或电话采集的数据为准。</t>
    </r>
    <r>
      <rPr>
        <sz val="11"/>
        <rFont val="Times New Roman"/>
        <family val="1"/>
      </rPr>
      <t xml:space="preserve">                                                                                                                                          </t>
    </r>
    <r>
      <rPr>
        <sz val="11"/>
        <rFont val="宋体"/>
        <family val="3"/>
        <charset val="134"/>
      </rPr>
      <t>调查问卷应包括承保是否合规、查勘是否到现场、理赔是否及时高效、承保和理赔信息是否进行公示、售后服务是否满意、是否及时开展客户回访等。每个承保机构的样本量必须在</t>
    </r>
    <r>
      <rPr>
        <sz val="11"/>
        <rFont val="Times New Roman"/>
        <family val="1"/>
      </rPr>
      <t>50</t>
    </r>
    <r>
      <rPr>
        <sz val="11"/>
        <rFont val="宋体"/>
        <family val="3"/>
        <charset val="134"/>
      </rPr>
      <t>个以上，同时承保多个品种的承保机构，样本应覆盖其承保的所有品种。</t>
    </r>
  </si>
  <si>
    <r>
      <rPr>
        <sz val="11"/>
        <rFont val="宋体"/>
        <family val="3"/>
        <charset val="134"/>
      </rPr>
      <t>根据现场调查，受访农户满意度</t>
    </r>
    <r>
      <rPr>
        <sz val="11"/>
        <rFont val="Times New Roman"/>
        <family val="1"/>
      </rPr>
      <t>77.02%</t>
    </r>
    <r>
      <rPr>
        <sz val="11"/>
        <rFont val="宋体"/>
        <family val="3"/>
        <charset val="134"/>
      </rPr>
      <t>，扣</t>
    </r>
    <r>
      <rPr>
        <sz val="11"/>
        <rFont val="Times New Roman"/>
        <family val="1"/>
      </rPr>
      <t>2</t>
    </r>
    <r>
      <rPr>
        <sz val="11"/>
        <rFont val="宋体"/>
        <family val="3"/>
        <charset val="134"/>
      </rPr>
      <t>分。</t>
    </r>
  </si>
  <si>
    <r>
      <rPr>
        <sz val="11"/>
        <rFont val="宋体"/>
        <family val="3"/>
        <charset val="134"/>
      </rPr>
      <t>内控管理</t>
    </r>
  </si>
  <si>
    <r>
      <rPr>
        <sz val="11"/>
        <rFont val="宋体"/>
        <family val="3"/>
        <charset val="134"/>
      </rPr>
      <t>政策宣传及人员培训</t>
    </r>
  </si>
  <si>
    <r>
      <t>1</t>
    </r>
    <r>
      <rPr>
        <sz val="11"/>
        <rFont val="宋体"/>
        <family val="3"/>
        <charset val="134"/>
      </rPr>
      <t>、由承保规模最大的承保机构牵头组织各承保机构按承保规模比例筹资在县城醒目处树立</t>
    </r>
    <r>
      <rPr>
        <sz val="11"/>
        <rFont val="Times New Roman"/>
        <family val="1"/>
      </rPr>
      <t>2</t>
    </r>
    <r>
      <rPr>
        <sz val="11"/>
        <rFont val="宋体"/>
        <family val="3"/>
        <charset val="134"/>
      </rPr>
      <t>块以上大型宣传版（规格</t>
    </r>
    <r>
      <rPr>
        <sz val="11"/>
        <rFont val="Times New Roman"/>
        <family val="1"/>
      </rPr>
      <t>3m*6m</t>
    </r>
    <r>
      <rPr>
        <sz val="11"/>
        <rFont val="宋体"/>
        <family val="3"/>
        <charset val="134"/>
      </rPr>
      <t>），全年宣传时间不得少于</t>
    </r>
    <r>
      <rPr>
        <sz val="11"/>
        <rFont val="Times New Roman"/>
        <family val="1"/>
      </rPr>
      <t>10</t>
    </r>
    <r>
      <rPr>
        <sz val="11"/>
        <rFont val="宋体"/>
        <family val="3"/>
        <charset val="134"/>
      </rPr>
      <t>个月。宣传版必须包括省、县监督电话。</t>
    </r>
    <r>
      <rPr>
        <sz val="11"/>
        <rFont val="Times New Roman"/>
        <family val="1"/>
      </rPr>
      <t xml:space="preserve">                                             2</t>
    </r>
    <r>
      <rPr>
        <sz val="11"/>
        <rFont val="宋体"/>
        <family val="3"/>
        <charset val="134"/>
      </rPr>
      <t>、各承保机构必须制作简单通俗易懂的农业保险宣传单发放至每个投保农户。</t>
    </r>
    <r>
      <rPr>
        <sz val="11"/>
        <rFont val="Times New Roman"/>
        <family val="1"/>
      </rPr>
      <t xml:space="preserve">                                              3</t>
    </r>
    <r>
      <rPr>
        <sz val="11"/>
        <rFont val="宋体"/>
        <family val="3"/>
        <charset val="134"/>
      </rPr>
      <t>、各承保机构必须将投保须知、承保流程、理赔流程、联系人、业务咨询电话和省县两级监督电话等信息张贴至乡镇、村委会等场所。</t>
    </r>
    <r>
      <rPr>
        <sz val="11"/>
        <rFont val="Times New Roman"/>
        <family val="1"/>
      </rPr>
      <t xml:space="preserve">                   4</t>
    </r>
    <r>
      <rPr>
        <sz val="11"/>
        <rFont val="宋体"/>
        <family val="3"/>
        <charset val="134"/>
      </rPr>
      <t>、各承保机构每年要开展</t>
    </r>
    <r>
      <rPr>
        <sz val="11"/>
        <rFont val="Times New Roman"/>
        <family val="1"/>
      </rPr>
      <t>1</t>
    </r>
    <r>
      <rPr>
        <sz val="11"/>
        <rFont val="宋体"/>
        <family val="3"/>
        <charset val="134"/>
      </rPr>
      <t>次集中宣传活动。</t>
    </r>
    <r>
      <rPr>
        <sz val="11"/>
        <rFont val="Times New Roman"/>
        <family val="1"/>
      </rPr>
      <t xml:space="preserve">                                                         5</t>
    </r>
    <r>
      <rPr>
        <sz val="11"/>
        <rFont val="宋体"/>
        <family val="3"/>
        <charset val="134"/>
      </rPr>
      <t>、每年组织专（兼）干、协保员培训</t>
    </r>
    <r>
      <rPr>
        <sz val="11"/>
        <rFont val="Times New Roman"/>
        <family val="1"/>
      </rPr>
      <t>2</t>
    </r>
    <r>
      <rPr>
        <sz val="11"/>
        <rFont val="宋体"/>
        <family val="3"/>
        <charset val="134"/>
      </rPr>
      <t>次及以上。</t>
    </r>
  </si>
  <si>
    <r>
      <t>1</t>
    </r>
    <r>
      <rPr>
        <sz val="11"/>
        <rFont val="宋体"/>
        <family val="3"/>
        <charset val="134"/>
      </rPr>
      <t>、未树立大型宣传板的各承保机构按承保规模比例共扣</t>
    </r>
    <r>
      <rPr>
        <sz val="11"/>
        <rFont val="Times New Roman"/>
        <family val="1"/>
      </rPr>
      <t>5</t>
    </r>
    <r>
      <rPr>
        <sz val="11"/>
        <rFont val="宋体"/>
        <family val="3"/>
        <charset val="134"/>
      </rPr>
      <t>分</t>
    </r>
    <r>
      <rPr>
        <sz val="11"/>
        <rFont val="Times New Roman"/>
        <family val="1"/>
      </rPr>
      <t xml:space="preserve">                                                                                                                                                                2</t>
    </r>
    <r>
      <rPr>
        <sz val="11"/>
        <rFont val="宋体"/>
        <family val="3"/>
        <charset val="134"/>
      </rPr>
      <t>、评价单位在每个乡镇分别抽查各个开展了农险业务的承保机构</t>
    </r>
    <r>
      <rPr>
        <sz val="11"/>
        <rFont val="Times New Roman"/>
        <family val="1"/>
      </rPr>
      <t>5</t>
    </r>
    <r>
      <rPr>
        <sz val="11"/>
        <rFont val="宋体"/>
        <family val="3"/>
        <charset val="134"/>
      </rPr>
      <t>个以上投保农户，投保农户不知晓农业保险政策的，每次扣</t>
    </r>
    <r>
      <rPr>
        <sz val="11"/>
        <rFont val="Times New Roman"/>
        <family val="1"/>
      </rPr>
      <t>0.5</t>
    </r>
    <r>
      <rPr>
        <sz val="11"/>
        <rFont val="宋体"/>
        <family val="3"/>
        <charset val="134"/>
      </rPr>
      <t>分；未发放宣传单每次扣</t>
    </r>
    <r>
      <rPr>
        <sz val="11"/>
        <rFont val="Times New Roman"/>
        <family val="1"/>
      </rPr>
      <t>0.5</t>
    </r>
    <r>
      <rPr>
        <sz val="11"/>
        <rFont val="宋体"/>
        <family val="3"/>
        <charset val="134"/>
      </rPr>
      <t>分。</t>
    </r>
    <r>
      <rPr>
        <sz val="11"/>
        <rFont val="Times New Roman"/>
        <family val="1"/>
      </rPr>
      <t xml:space="preserve">                                                                                                                         3</t>
    </r>
    <r>
      <rPr>
        <sz val="11"/>
        <rFont val="宋体"/>
        <family val="3"/>
        <charset val="134"/>
      </rPr>
      <t>、各承保机构未将投保须知、承保流程，理赔流程、联系人、业务咨询电话和省县两级监督电话，以及各险种对应的承保机构名称、全国客服电话及区县服务电话等信息张贴至乡镇、村委会等场所，每少</t>
    </r>
    <r>
      <rPr>
        <sz val="11"/>
        <rFont val="Times New Roman"/>
        <family val="1"/>
      </rPr>
      <t>1</t>
    </r>
    <r>
      <rPr>
        <sz val="11"/>
        <rFont val="宋体"/>
        <family val="3"/>
        <charset val="134"/>
      </rPr>
      <t>个乡镇扣</t>
    </r>
    <r>
      <rPr>
        <sz val="11"/>
        <rFont val="Times New Roman"/>
        <family val="1"/>
      </rPr>
      <t>1</t>
    </r>
    <r>
      <rPr>
        <sz val="11"/>
        <rFont val="宋体"/>
        <family val="3"/>
        <charset val="134"/>
      </rPr>
      <t>分，每少</t>
    </r>
    <r>
      <rPr>
        <sz val="11"/>
        <rFont val="Times New Roman"/>
        <family val="1"/>
      </rPr>
      <t>1</t>
    </r>
    <r>
      <rPr>
        <sz val="11"/>
        <rFont val="宋体"/>
        <family val="3"/>
        <charset val="134"/>
      </rPr>
      <t>个村扣</t>
    </r>
    <r>
      <rPr>
        <sz val="11"/>
        <rFont val="Times New Roman"/>
        <family val="1"/>
      </rPr>
      <t>0.5</t>
    </r>
    <r>
      <rPr>
        <sz val="11"/>
        <rFont val="宋体"/>
        <family val="3"/>
        <charset val="134"/>
      </rPr>
      <t>分。</t>
    </r>
    <r>
      <rPr>
        <sz val="11"/>
        <rFont val="Times New Roman"/>
        <family val="1"/>
      </rPr>
      <t xml:space="preserve">                                                                                                                                                                                       4</t>
    </r>
    <r>
      <rPr>
        <sz val="11"/>
        <rFont val="宋体"/>
        <family val="3"/>
        <charset val="134"/>
      </rPr>
      <t>、未开展集中宣传活动的承保机构扣</t>
    </r>
    <r>
      <rPr>
        <sz val="11"/>
        <rFont val="Times New Roman"/>
        <family val="1"/>
      </rPr>
      <t>2</t>
    </r>
    <r>
      <rPr>
        <sz val="11"/>
        <rFont val="宋体"/>
        <family val="3"/>
        <charset val="134"/>
      </rPr>
      <t>分。</t>
    </r>
    <r>
      <rPr>
        <sz val="11"/>
        <rFont val="Times New Roman"/>
        <family val="1"/>
      </rPr>
      <t xml:space="preserve">                                                                                                                                                                                                                                                                                                                                                                              5</t>
    </r>
    <r>
      <rPr>
        <sz val="11"/>
        <rFont val="宋体"/>
        <family val="3"/>
        <charset val="134"/>
      </rPr>
      <t>、未开展集中培训的，每缺少</t>
    </r>
    <r>
      <rPr>
        <sz val="11"/>
        <rFont val="Times New Roman"/>
        <family val="1"/>
      </rPr>
      <t>1</t>
    </r>
    <r>
      <rPr>
        <sz val="11"/>
        <rFont val="宋体"/>
        <family val="3"/>
        <charset val="134"/>
      </rPr>
      <t>次，扣</t>
    </r>
    <r>
      <rPr>
        <sz val="11"/>
        <rFont val="Times New Roman"/>
        <family val="1"/>
      </rPr>
      <t>1</t>
    </r>
    <r>
      <rPr>
        <sz val="11"/>
        <rFont val="宋体"/>
        <family val="3"/>
        <charset val="134"/>
      </rPr>
      <t>分。</t>
    </r>
    <r>
      <rPr>
        <sz val="11"/>
        <rFont val="Times New Roman"/>
        <family val="1"/>
      </rPr>
      <t xml:space="preserve">                                                                                                                                                                </t>
    </r>
    <r>
      <rPr>
        <sz val="11"/>
        <rFont val="宋体"/>
        <family val="3"/>
        <charset val="134"/>
      </rPr>
      <t>本项得分以</t>
    </r>
    <r>
      <rPr>
        <sz val="11"/>
        <rFont val="Times New Roman"/>
        <family val="1"/>
      </rPr>
      <t>1-5</t>
    </r>
    <r>
      <rPr>
        <sz val="11"/>
        <rFont val="宋体"/>
        <family val="3"/>
        <charset val="134"/>
      </rPr>
      <t>项累计扣分后加总为最后得分。</t>
    </r>
    <r>
      <rPr>
        <sz val="11"/>
        <rFont val="Times New Roman"/>
        <family val="1"/>
      </rPr>
      <t xml:space="preserve">                                                                                                                                                                        </t>
    </r>
    <r>
      <rPr>
        <sz val="11"/>
        <rFont val="宋体"/>
        <family val="3"/>
        <charset val="134"/>
      </rPr>
      <t>宣传和培训以评价单位抽查及查阅活动或培训记录、签到表、课件、现场照片等佐证资料为准。</t>
    </r>
  </si>
  <si>
    <r>
      <t xml:space="preserve">                                                                                                                                        </t>
    </r>
    <r>
      <rPr>
        <sz val="11"/>
        <rFont val="宋体"/>
        <family val="3"/>
        <charset val="134"/>
      </rPr>
      <t>经抽查，投保农户有</t>
    </r>
    <r>
      <rPr>
        <sz val="11"/>
        <rFont val="Times New Roman"/>
        <family val="1"/>
      </rPr>
      <t>11</t>
    </r>
    <r>
      <rPr>
        <sz val="11"/>
        <rFont val="宋体"/>
        <family val="3"/>
        <charset val="134"/>
      </rPr>
      <t>户不知晓农业保险相关政策，扣</t>
    </r>
    <r>
      <rPr>
        <sz val="11"/>
        <rFont val="Times New Roman"/>
        <family val="1"/>
      </rPr>
      <t>5.5</t>
    </r>
    <r>
      <rPr>
        <sz val="11"/>
        <rFont val="宋体"/>
        <family val="3"/>
        <charset val="134"/>
      </rPr>
      <t>分；</t>
    </r>
    <r>
      <rPr>
        <sz val="11"/>
        <rFont val="Times New Roman"/>
        <family val="1"/>
      </rPr>
      <t>6</t>
    </r>
    <r>
      <rPr>
        <sz val="11"/>
        <rFont val="宋体"/>
        <family val="3"/>
        <charset val="134"/>
      </rPr>
      <t>位投保户表示承保机构未发放宣传单，扣</t>
    </r>
    <r>
      <rPr>
        <sz val="11"/>
        <rFont val="Times New Roman"/>
        <family val="1"/>
      </rPr>
      <t>3</t>
    </r>
    <r>
      <rPr>
        <sz val="11"/>
        <rFont val="宋体"/>
        <family val="3"/>
        <charset val="134"/>
      </rPr>
      <t>分，得</t>
    </r>
    <r>
      <rPr>
        <sz val="11"/>
        <rFont val="Times New Roman"/>
        <family val="1"/>
      </rPr>
      <t>1</t>
    </r>
    <r>
      <rPr>
        <sz val="11"/>
        <rFont val="宋体"/>
        <family val="3"/>
        <charset val="134"/>
      </rPr>
      <t>分。</t>
    </r>
    <r>
      <rPr>
        <sz val="11"/>
        <rFont val="Times New Roman"/>
        <family val="1"/>
      </rPr>
      <t xml:space="preserve">  </t>
    </r>
    <r>
      <rPr>
        <sz val="11"/>
        <rFont val="宋体"/>
        <family val="3"/>
        <charset val="134"/>
      </rPr>
      <t>承保机构已树立大型宣传板、各承保</t>
    </r>
    <r>
      <rPr>
        <sz val="11"/>
        <rFont val="Times New Roman"/>
        <family val="1"/>
      </rPr>
      <t xml:space="preserve"> </t>
    </r>
    <r>
      <rPr>
        <sz val="11"/>
        <rFont val="宋体"/>
        <family val="3"/>
        <charset val="134"/>
      </rPr>
      <t>机构将投保须知等相关信息已张贴至乡镇、村委会场所、已开展集中宣传活动、集中培训。得</t>
    </r>
    <r>
      <rPr>
        <sz val="11"/>
        <rFont val="Times New Roman"/>
        <family val="1"/>
      </rPr>
      <t>6</t>
    </r>
    <r>
      <rPr>
        <sz val="11"/>
        <rFont val="宋体"/>
        <family val="3"/>
        <charset val="134"/>
      </rPr>
      <t>分。</t>
    </r>
  </si>
  <si>
    <r>
      <rPr>
        <sz val="11"/>
        <rFont val="宋体"/>
        <family val="3"/>
        <charset val="134"/>
      </rPr>
      <t>档案管理</t>
    </r>
  </si>
  <si>
    <r>
      <t>1</t>
    </r>
    <r>
      <rPr>
        <sz val="11"/>
        <rFont val="宋体"/>
        <family val="3"/>
        <charset val="134"/>
      </rPr>
      <t>、各承保机构妥善管理农险承保、查勘、理赔档案，包括电子档案和纸质档案。</t>
    </r>
    <r>
      <rPr>
        <sz val="11"/>
        <rFont val="Times New Roman"/>
        <family val="1"/>
      </rPr>
      <t xml:space="preserve">                                                                                  2</t>
    </r>
    <r>
      <rPr>
        <sz val="11"/>
        <rFont val="宋体"/>
        <family val="3"/>
        <charset val="134"/>
      </rPr>
      <t>、各承保机构承保、查勘、理赔档案完整、真实，档案中的各项资料完整、齐备，内容清晰、要素齐全。</t>
    </r>
  </si>
  <si>
    <r>
      <t>1</t>
    </r>
    <r>
      <rPr>
        <sz val="11"/>
        <rFont val="宋体"/>
        <family val="3"/>
        <charset val="134"/>
      </rPr>
      <t>、查看档案，档案信息不完整，每单扣</t>
    </r>
    <r>
      <rPr>
        <sz val="11"/>
        <rFont val="Times New Roman"/>
        <family val="1"/>
      </rPr>
      <t>0.5</t>
    </r>
    <r>
      <rPr>
        <sz val="11"/>
        <rFont val="宋体"/>
        <family val="3"/>
        <charset val="134"/>
      </rPr>
      <t>分。</t>
    </r>
    <r>
      <rPr>
        <sz val="11"/>
        <rFont val="Times New Roman"/>
        <family val="1"/>
      </rPr>
      <t xml:space="preserve">                                                                                                                                                              2</t>
    </r>
    <r>
      <rPr>
        <sz val="11"/>
        <rFont val="宋体"/>
        <family val="3"/>
        <charset val="134"/>
      </rPr>
      <t>、档案信息出现错误，每单扣</t>
    </r>
    <r>
      <rPr>
        <sz val="11"/>
        <rFont val="Times New Roman"/>
        <family val="1"/>
      </rPr>
      <t>0.5</t>
    </r>
    <r>
      <rPr>
        <sz val="11"/>
        <rFont val="宋体"/>
        <family val="3"/>
        <charset val="134"/>
      </rPr>
      <t>分。扣完为止。</t>
    </r>
  </si>
  <si>
    <r>
      <rPr>
        <sz val="11"/>
        <rFont val="宋体"/>
        <family val="3"/>
        <charset val="134"/>
      </rPr>
      <t>杨军育肥猪理赔档案保险损失确认清单涂改；梦溪镇涔河村水稻理赔金额涂改；澧县盛祥水稻理赔报案登记表报案时间与出险及索赔通知书报案时间不一致，扣</t>
    </r>
    <r>
      <rPr>
        <sz val="11"/>
        <rFont val="Times New Roman"/>
        <family val="1"/>
      </rPr>
      <t>1.5</t>
    </r>
    <r>
      <rPr>
        <sz val="11"/>
        <rFont val="宋体"/>
        <family val="3"/>
        <charset val="134"/>
      </rPr>
      <t>分</t>
    </r>
  </si>
  <si>
    <r>
      <rPr>
        <sz val="11"/>
        <rFont val="宋体"/>
        <family val="3"/>
        <charset val="134"/>
      </rPr>
      <t>资料报送</t>
    </r>
  </si>
  <si>
    <r>
      <rPr>
        <sz val="11"/>
        <rFont val="宋体"/>
        <family val="3"/>
        <charset val="134"/>
      </rPr>
      <t>各承保机构按照要求及时报送有关农业保险的数据资料（包括但不限于报表、工作总结、资金申请），上报资料数据准确、真实，报送及时、资料齐全。</t>
    </r>
  </si>
  <si>
    <r>
      <t>1</t>
    </r>
    <r>
      <rPr>
        <sz val="11"/>
        <rFont val="宋体"/>
        <family val="3"/>
        <charset val="134"/>
      </rPr>
      <t>、各承保机构未在规定时间内报送资料，每延误一个工作日扣</t>
    </r>
    <r>
      <rPr>
        <sz val="11"/>
        <rFont val="Times New Roman"/>
        <family val="1"/>
      </rPr>
      <t>0.5</t>
    </r>
    <r>
      <rPr>
        <sz val="11"/>
        <rFont val="宋体"/>
        <family val="3"/>
        <charset val="134"/>
      </rPr>
      <t>分。</t>
    </r>
    <r>
      <rPr>
        <sz val="11"/>
        <rFont val="Times New Roman"/>
        <family val="1"/>
      </rPr>
      <t xml:space="preserve">                                                                                                                                               2</t>
    </r>
    <r>
      <rPr>
        <sz val="11"/>
        <rFont val="宋体"/>
        <family val="3"/>
        <charset val="134"/>
      </rPr>
      <t>、报送资料出现数据不准确，每处扣</t>
    </r>
    <r>
      <rPr>
        <sz val="11"/>
        <rFont val="Times New Roman"/>
        <family val="1"/>
      </rPr>
      <t>0.5</t>
    </r>
    <r>
      <rPr>
        <sz val="11"/>
        <rFont val="宋体"/>
        <family val="3"/>
        <charset val="134"/>
      </rPr>
      <t>分。</t>
    </r>
    <r>
      <rPr>
        <sz val="11"/>
        <rFont val="Times New Roman"/>
        <family val="1"/>
      </rPr>
      <t xml:space="preserve">                                                                                                                                                                     </t>
    </r>
    <r>
      <rPr>
        <sz val="11"/>
        <rFont val="宋体"/>
        <family val="3"/>
        <charset val="134"/>
      </rPr>
      <t>扣完为止。</t>
    </r>
  </si>
  <si>
    <r>
      <rPr>
        <sz val="11"/>
        <rFont val="宋体"/>
        <family val="3"/>
        <charset val="134"/>
      </rPr>
      <t>总分</t>
    </r>
  </si>
  <si>
    <r>
      <rPr>
        <sz val="11"/>
        <rFont val="宋体"/>
        <family val="3"/>
        <charset val="134"/>
      </rPr>
      <t>加减分情况</t>
    </r>
  </si>
  <si>
    <r>
      <rPr>
        <sz val="11"/>
        <rFont val="宋体"/>
        <family val="3"/>
        <charset val="134"/>
      </rPr>
      <t>加分项</t>
    </r>
  </si>
  <si>
    <r>
      <t>1</t>
    </r>
    <r>
      <rPr>
        <sz val="11"/>
        <rFont val="宋体"/>
        <family val="3"/>
        <charset val="134"/>
      </rPr>
      <t>、创新新品种、新技术和新模式。</t>
    </r>
    <r>
      <rPr>
        <sz val="11"/>
        <rFont val="Times New Roman"/>
        <family val="1"/>
      </rPr>
      <t xml:space="preserve">                                          2</t>
    </r>
    <r>
      <rPr>
        <sz val="11"/>
        <rFont val="宋体"/>
        <family val="3"/>
        <charset val="134"/>
      </rPr>
      <t>、在新闻媒体正面报道农业保险。</t>
    </r>
    <r>
      <rPr>
        <sz val="11"/>
        <rFont val="Times New Roman"/>
        <family val="1"/>
      </rPr>
      <t xml:space="preserve">                                    3</t>
    </r>
    <r>
      <rPr>
        <sz val="11"/>
        <rFont val="宋体"/>
        <family val="3"/>
        <charset val="134"/>
      </rPr>
      <t>、农业保险工作受到表彰。</t>
    </r>
  </si>
  <si>
    <r>
      <t>1</t>
    </r>
    <r>
      <rPr>
        <sz val="11"/>
        <rFont val="宋体"/>
        <family val="3"/>
        <charset val="134"/>
      </rPr>
      <t>、承保机构开展政策性农业保险新品种、新模式、运用查勘理赔新技术新设备的，每项加</t>
    </r>
    <r>
      <rPr>
        <sz val="11"/>
        <rFont val="Times New Roman"/>
        <family val="1"/>
      </rPr>
      <t>2</t>
    </r>
    <r>
      <rPr>
        <sz val="11"/>
        <rFont val="宋体"/>
        <family val="3"/>
        <charset val="134"/>
      </rPr>
      <t>分。</t>
    </r>
    <r>
      <rPr>
        <sz val="11"/>
        <rFont val="Times New Roman"/>
        <family val="1"/>
      </rPr>
      <t xml:space="preserve">                                                                                                                    2</t>
    </r>
    <r>
      <rPr>
        <sz val="11"/>
        <rFont val="宋体"/>
        <family val="3"/>
        <charset val="134"/>
      </rPr>
      <t>、承保机构在省级以上报刊、电视、广播等正面宣传报道农业保险的每项加</t>
    </r>
    <r>
      <rPr>
        <sz val="11"/>
        <rFont val="Times New Roman"/>
        <family val="1"/>
      </rPr>
      <t>2</t>
    </r>
    <r>
      <rPr>
        <sz val="11"/>
        <rFont val="宋体"/>
        <family val="3"/>
        <charset val="134"/>
      </rPr>
      <t>分，本项加分不超过</t>
    </r>
    <r>
      <rPr>
        <sz val="11"/>
        <rFont val="Times New Roman"/>
        <family val="1"/>
      </rPr>
      <t>4</t>
    </r>
    <r>
      <rPr>
        <sz val="11"/>
        <rFont val="宋体"/>
        <family val="3"/>
        <charset val="134"/>
      </rPr>
      <t>分。</t>
    </r>
    <r>
      <rPr>
        <sz val="11"/>
        <rFont val="Times New Roman"/>
        <family val="1"/>
      </rPr>
      <t xml:space="preserve">                                                                                                                     3</t>
    </r>
    <r>
      <rPr>
        <sz val="11"/>
        <rFont val="宋体"/>
        <family val="3"/>
        <charset val="134"/>
      </rPr>
      <t>、受到中央、省级农业保险职能部门表彰，每项加</t>
    </r>
    <r>
      <rPr>
        <sz val="11"/>
        <rFont val="Times New Roman"/>
        <family val="1"/>
      </rPr>
      <t>2</t>
    </r>
    <r>
      <rPr>
        <sz val="11"/>
        <rFont val="宋体"/>
        <family val="3"/>
        <charset val="134"/>
      </rPr>
      <t>分。提供相关证明材料复印件，以及新技术、新设备应用证明复印件，并加盖承保机构公章。</t>
    </r>
  </si>
  <si>
    <r>
      <rPr>
        <sz val="11"/>
        <rFont val="宋体"/>
        <family val="3"/>
        <charset val="134"/>
      </rPr>
      <t>启用湖南人保农险理赔过程记录系程</t>
    </r>
    <r>
      <rPr>
        <sz val="11"/>
        <rFont val="Times New Roman"/>
        <family val="1"/>
      </rPr>
      <t>APP</t>
    </r>
    <r>
      <rPr>
        <sz val="11"/>
        <rFont val="宋体"/>
        <family val="3"/>
        <charset val="134"/>
      </rPr>
      <t>软件和系统后台线上远程实时查勘，查勘员可通过</t>
    </r>
    <r>
      <rPr>
        <sz val="11"/>
        <rFont val="Times New Roman"/>
        <family val="1"/>
      </rPr>
      <t>“</t>
    </r>
    <r>
      <rPr>
        <sz val="11"/>
        <rFont val="宋体"/>
        <family val="3"/>
        <charset val="134"/>
      </rPr>
      <t>理赔过程记录系统</t>
    </r>
    <r>
      <rPr>
        <sz val="11"/>
        <rFont val="Times New Roman"/>
        <family val="1"/>
      </rPr>
      <t>APP</t>
    </r>
    <r>
      <rPr>
        <sz val="11"/>
        <rFont val="宋体"/>
        <family val="3"/>
        <charset val="134"/>
      </rPr>
      <t>软件</t>
    </r>
    <r>
      <rPr>
        <sz val="11"/>
        <rFont val="Times New Roman"/>
        <family val="1"/>
      </rPr>
      <t>”</t>
    </r>
    <r>
      <rPr>
        <sz val="11"/>
        <rFont val="宋体"/>
        <family val="3"/>
        <charset val="134"/>
      </rPr>
      <t>前端实施远程查勘。</t>
    </r>
  </si>
  <si>
    <r>
      <rPr>
        <sz val="11"/>
        <rFont val="宋体"/>
        <family val="3"/>
        <charset val="134"/>
      </rPr>
      <t>扣分项</t>
    </r>
  </si>
  <si>
    <r>
      <t>1</t>
    </r>
    <r>
      <rPr>
        <sz val="11"/>
        <rFont val="宋体"/>
        <family val="3"/>
        <charset val="134"/>
      </rPr>
      <t>、受到批评处罚。</t>
    </r>
    <r>
      <rPr>
        <sz val="11"/>
        <rFont val="Times New Roman"/>
        <family val="1"/>
      </rPr>
      <t xml:space="preserve">                                                                             2</t>
    </r>
    <r>
      <rPr>
        <sz val="11"/>
        <rFont val="宋体"/>
        <family val="3"/>
        <charset val="134"/>
      </rPr>
      <t>、发生负面事件。</t>
    </r>
  </si>
  <si>
    <r>
      <t>1</t>
    </r>
    <r>
      <rPr>
        <sz val="11"/>
        <rFont val="宋体"/>
        <family val="3"/>
        <charset val="134"/>
      </rPr>
      <t>、受通报批评或处罚、约谈，每次扣</t>
    </r>
    <r>
      <rPr>
        <sz val="11"/>
        <rFont val="Times New Roman"/>
        <family val="1"/>
      </rPr>
      <t>2</t>
    </r>
    <r>
      <rPr>
        <sz val="11"/>
        <rFont val="宋体"/>
        <family val="3"/>
        <charset val="134"/>
      </rPr>
      <t>分。</t>
    </r>
    <r>
      <rPr>
        <sz val="11"/>
        <rFont val="Times New Roman"/>
        <family val="1"/>
      </rPr>
      <t xml:space="preserve">                                                                                                                                                                                                                                                                                                                                                                    2</t>
    </r>
    <r>
      <rPr>
        <sz val="11"/>
        <rFont val="宋体"/>
        <family val="3"/>
        <charset val="134"/>
      </rPr>
      <t>、发生上访事件或负面舆情，每项扣</t>
    </r>
    <r>
      <rPr>
        <sz val="11"/>
        <rFont val="Times New Roman"/>
        <family val="1"/>
      </rPr>
      <t>2</t>
    </r>
    <r>
      <rPr>
        <sz val="11"/>
        <rFont val="宋体"/>
        <family val="3"/>
        <charset val="134"/>
      </rPr>
      <t>分，扣完为止。</t>
    </r>
    <r>
      <rPr>
        <sz val="11"/>
        <rFont val="Times New Roman"/>
        <family val="1"/>
      </rPr>
      <t xml:space="preserve">                                                                                                                                                          3</t>
    </r>
    <r>
      <rPr>
        <sz val="11"/>
        <rFont val="宋体"/>
        <family val="3"/>
        <charset val="134"/>
      </rPr>
      <t>、提供投诉电话接收信息记录及处理清单，以及银保监局、财政部门处罚，约谈相关文件并加盖承保机构公章。</t>
    </r>
  </si>
  <si>
    <r>
      <rPr>
        <b/>
        <sz val="18"/>
        <rFont val="宋体"/>
        <family val="3"/>
        <charset val="134"/>
      </rPr>
      <t>湖南省农业保险绩效评价计分表</t>
    </r>
  </si>
  <si>
    <t>评价  指标</t>
    <phoneticPr fontId="17" type="noConversion"/>
  </si>
  <si>
    <t>评价   内容</t>
    <phoneticPr fontId="17" type="noConversion"/>
  </si>
  <si>
    <r>
      <rPr>
        <sz val="11"/>
        <rFont val="宋体"/>
        <family val="3"/>
        <charset val="134"/>
      </rPr>
      <t>附件</t>
    </r>
    <r>
      <rPr>
        <sz val="11"/>
        <rFont val="Times New Roman"/>
        <family val="1"/>
      </rPr>
      <t>2</t>
    </r>
  </si>
  <si>
    <r>
      <rPr>
        <sz val="11"/>
        <color rgb="FF000000"/>
        <rFont val="宋体"/>
        <family val="3"/>
        <charset val="134"/>
      </rPr>
      <t>项目单位：中华联合财产保险股份有限公司澧县支公司</t>
    </r>
  </si>
  <si>
    <r>
      <t>1</t>
    </r>
    <r>
      <rPr>
        <sz val="11"/>
        <color theme="1"/>
        <rFont val="宋体"/>
        <family val="3"/>
        <charset val="134"/>
      </rPr>
      <t>、种植险、森林险承保机构配备的专兼职人员数量为</t>
    </r>
    <r>
      <rPr>
        <sz val="11"/>
        <color theme="1"/>
        <rFont val="Times New Roman"/>
        <family val="1"/>
      </rPr>
      <t>200</t>
    </r>
    <r>
      <rPr>
        <sz val="11"/>
        <color theme="1"/>
        <rFont val="宋体"/>
        <family val="3"/>
        <charset val="134"/>
      </rPr>
      <t>万元</t>
    </r>
    <r>
      <rPr>
        <sz val="11"/>
        <color theme="1"/>
        <rFont val="Times New Roman"/>
        <family val="1"/>
      </rPr>
      <t>/</t>
    </r>
    <r>
      <rPr>
        <sz val="11"/>
        <color theme="1"/>
        <rFont val="宋体"/>
        <family val="3"/>
        <charset val="134"/>
      </rPr>
      <t>人，少</t>
    </r>
    <r>
      <rPr>
        <sz val="11"/>
        <color theme="1"/>
        <rFont val="Times New Roman"/>
        <family val="1"/>
      </rPr>
      <t>1</t>
    </r>
    <r>
      <rPr>
        <sz val="11"/>
        <color theme="1"/>
        <rFont val="宋体"/>
        <family val="3"/>
        <charset val="134"/>
      </rPr>
      <t>人，扣</t>
    </r>
    <r>
      <rPr>
        <sz val="11"/>
        <color theme="1"/>
        <rFont val="Times New Roman"/>
        <family val="1"/>
      </rPr>
      <t>2</t>
    </r>
    <r>
      <rPr>
        <sz val="11"/>
        <color theme="1"/>
        <rFont val="宋体"/>
        <family val="3"/>
        <charset val="134"/>
      </rPr>
      <t>分；种植险承保机构在开展业务的每个乡镇和村均必须各有</t>
    </r>
    <r>
      <rPr>
        <sz val="11"/>
        <color theme="1"/>
        <rFont val="Times New Roman"/>
        <family val="1"/>
      </rPr>
      <t>1</t>
    </r>
    <r>
      <rPr>
        <sz val="11"/>
        <color theme="1"/>
        <rFont val="宋体"/>
        <family val="3"/>
        <charset val="134"/>
      </rPr>
      <t>名以上专兼职人员，少</t>
    </r>
    <r>
      <rPr>
        <sz val="11"/>
        <color theme="1"/>
        <rFont val="Times New Roman"/>
        <family val="1"/>
      </rPr>
      <t>1</t>
    </r>
    <r>
      <rPr>
        <sz val="11"/>
        <color theme="1"/>
        <rFont val="宋体"/>
        <family val="3"/>
        <charset val="134"/>
      </rPr>
      <t>人，扣</t>
    </r>
    <r>
      <rPr>
        <sz val="11"/>
        <color theme="1"/>
        <rFont val="Times New Roman"/>
        <family val="1"/>
      </rPr>
      <t>1</t>
    </r>
    <r>
      <rPr>
        <sz val="11"/>
        <color theme="1"/>
        <rFont val="宋体"/>
        <family val="3"/>
        <charset val="134"/>
      </rPr>
      <t>分；扣完为止。</t>
    </r>
    <r>
      <rPr>
        <sz val="11"/>
        <color theme="1"/>
        <rFont val="Times New Roman"/>
        <family val="1"/>
      </rPr>
      <t xml:space="preserve">                                                                                                     2</t>
    </r>
    <r>
      <rPr>
        <sz val="11"/>
        <color theme="1"/>
        <rFont val="宋体"/>
        <family val="3"/>
        <charset val="134"/>
      </rPr>
      <t>、养殖险承保机构配备的专兼职人员数量为</t>
    </r>
    <r>
      <rPr>
        <sz val="11"/>
        <color theme="1"/>
        <rFont val="Times New Roman"/>
        <family val="1"/>
      </rPr>
      <t>150</t>
    </r>
    <r>
      <rPr>
        <sz val="11"/>
        <color theme="1"/>
        <rFont val="宋体"/>
        <family val="3"/>
        <charset val="134"/>
      </rPr>
      <t>万元</t>
    </r>
    <r>
      <rPr>
        <sz val="11"/>
        <color theme="1"/>
        <rFont val="Times New Roman"/>
        <family val="1"/>
      </rPr>
      <t>/</t>
    </r>
    <r>
      <rPr>
        <sz val="11"/>
        <color theme="1"/>
        <rFont val="宋体"/>
        <family val="3"/>
        <charset val="134"/>
      </rPr>
      <t>人，少</t>
    </r>
    <r>
      <rPr>
        <sz val="11"/>
        <color theme="1"/>
        <rFont val="Times New Roman"/>
        <family val="1"/>
      </rPr>
      <t>1</t>
    </r>
    <r>
      <rPr>
        <sz val="11"/>
        <color theme="1"/>
        <rFont val="宋体"/>
        <family val="3"/>
        <charset val="134"/>
      </rPr>
      <t>人，扣</t>
    </r>
    <r>
      <rPr>
        <sz val="11"/>
        <color theme="1"/>
        <rFont val="Times New Roman"/>
        <family val="1"/>
      </rPr>
      <t>2</t>
    </r>
    <r>
      <rPr>
        <sz val="11"/>
        <color theme="1"/>
        <rFont val="宋体"/>
        <family val="3"/>
        <charset val="134"/>
      </rPr>
      <t>分；在开展业务的每个乡镇必须有</t>
    </r>
    <r>
      <rPr>
        <sz val="11"/>
        <color theme="1"/>
        <rFont val="Times New Roman"/>
        <family val="1"/>
      </rPr>
      <t>1</t>
    </r>
    <r>
      <rPr>
        <sz val="11"/>
        <color theme="1"/>
        <rFont val="宋体"/>
        <family val="3"/>
        <charset val="134"/>
      </rPr>
      <t>名专兼职人员，少</t>
    </r>
    <r>
      <rPr>
        <sz val="11"/>
        <color theme="1"/>
        <rFont val="Times New Roman"/>
        <family val="1"/>
      </rPr>
      <t>1</t>
    </r>
    <r>
      <rPr>
        <sz val="11"/>
        <color theme="1"/>
        <rFont val="宋体"/>
        <family val="3"/>
        <charset val="134"/>
      </rPr>
      <t>人，扣</t>
    </r>
    <r>
      <rPr>
        <sz val="11"/>
        <color theme="1"/>
        <rFont val="Times New Roman"/>
        <family val="1"/>
      </rPr>
      <t>1</t>
    </r>
    <r>
      <rPr>
        <sz val="11"/>
        <color theme="1"/>
        <rFont val="宋体"/>
        <family val="3"/>
        <charset val="134"/>
      </rPr>
      <t>分；扣完为止。</t>
    </r>
    <r>
      <rPr>
        <sz val="11"/>
        <color theme="1"/>
        <rFont val="Times New Roman"/>
        <family val="1"/>
      </rPr>
      <t xml:space="preserve">                                                                                                                               3</t>
    </r>
    <r>
      <rPr>
        <sz val="11"/>
        <color theme="1"/>
        <rFont val="宋体"/>
        <family val="3"/>
        <charset val="134"/>
      </rPr>
      <t>、同时承保了养殖险、种植险或森林险的承保机构，专兼职人员以</t>
    </r>
    <r>
      <rPr>
        <sz val="11"/>
        <color theme="1"/>
        <rFont val="Times New Roman"/>
        <family val="1"/>
      </rPr>
      <t>150</t>
    </r>
    <r>
      <rPr>
        <sz val="11"/>
        <color theme="1"/>
        <rFont val="宋体"/>
        <family val="3"/>
        <charset val="134"/>
      </rPr>
      <t>万元</t>
    </r>
    <r>
      <rPr>
        <sz val="11"/>
        <color theme="1"/>
        <rFont val="Times New Roman"/>
        <family val="1"/>
      </rPr>
      <t>/</t>
    </r>
    <r>
      <rPr>
        <sz val="11"/>
        <color theme="1"/>
        <rFont val="宋体"/>
        <family val="3"/>
        <charset val="134"/>
      </rPr>
      <t>人为标准，少</t>
    </r>
    <r>
      <rPr>
        <sz val="11"/>
        <color theme="1"/>
        <rFont val="Times New Roman"/>
        <family val="1"/>
      </rPr>
      <t>1</t>
    </r>
    <r>
      <rPr>
        <sz val="11"/>
        <color theme="1"/>
        <rFont val="宋体"/>
        <family val="3"/>
        <charset val="134"/>
      </rPr>
      <t>人，扣</t>
    </r>
    <r>
      <rPr>
        <sz val="11"/>
        <color theme="1"/>
        <rFont val="Times New Roman"/>
        <family val="1"/>
      </rPr>
      <t>2</t>
    </r>
    <r>
      <rPr>
        <sz val="11"/>
        <color theme="1"/>
        <rFont val="宋体"/>
        <family val="3"/>
        <charset val="134"/>
      </rPr>
      <t>分；在开展业务的每个乡镇和村必须各有</t>
    </r>
    <r>
      <rPr>
        <sz val="11"/>
        <color theme="1"/>
        <rFont val="Times New Roman"/>
        <family val="1"/>
      </rPr>
      <t>1</t>
    </r>
    <r>
      <rPr>
        <sz val="11"/>
        <color theme="1"/>
        <rFont val="宋体"/>
        <family val="3"/>
        <charset val="134"/>
      </rPr>
      <t>名专兼职人员，少</t>
    </r>
    <r>
      <rPr>
        <sz val="11"/>
        <color theme="1"/>
        <rFont val="Times New Roman"/>
        <family val="1"/>
      </rPr>
      <t>1</t>
    </r>
    <r>
      <rPr>
        <sz val="11"/>
        <color theme="1"/>
        <rFont val="宋体"/>
        <family val="3"/>
        <charset val="134"/>
      </rPr>
      <t>人，扣</t>
    </r>
    <r>
      <rPr>
        <sz val="11"/>
        <color theme="1"/>
        <rFont val="Times New Roman"/>
        <family val="1"/>
      </rPr>
      <t>1</t>
    </r>
    <r>
      <rPr>
        <sz val="11"/>
        <color theme="1"/>
        <rFont val="宋体"/>
        <family val="3"/>
        <charset val="134"/>
      </rPr>
      <t>分；扣完为止。</t>
    </r>
    <r>
      <rPr>
        <sz val="11"/>
        <color theme="1"/>
        <rFont val="Times New Roman"/>
        <family val="1"/>
      </rPr>
      <t xml:space="preserve">                                                                                                   </t>
    </r>
    <r>
      <rPr>
        <sz val="11"/>
        <color theme="1"/>
        <rFont val="宋体"/>
        <family val="3"/>
        <charset val="134"/>
      </rPr>
      <t>专兼职人员是指乡镇农业保险专（兼）干、村级协保员。需提供加盖承保机构公章的乡镇、村农业保险专（兼）干、协保员名单，并提供被评价年度</t>
    </r>
    <r>
      <rPr>
        <sz val="11"/>
        <color theme="1"/>
        <rFont val="Times New Roman"/>
        <family val="1"/>
      </rPr>
      <t>12</t>
    </r>
    <r>
      <rPr>
        <sz val="11"/>
        <color theme="1"/>
        <rFont val="宋体"/>
        <family val="3"/>
        <charset val="134"/>
      </rPr>
      <t>月</t>
    </r>
    <r>
      <rPr>
        <sz val="11"/>
        <color theme="1"/>
        <rFont val="Times New Roman"/>
        <family val="1"/>
      </rPr>
      <t>31</t>
    </r>
    <r>
      <rPr>
        <sz val="11"/>
        <color theme="1"/>
        <rFont val="宋体"/>
        <family val="3"/>
        <charset val="134"/>
      </rPr>
      <t>日前签订的委托代办协议，以及评价年度由乡镇政府、村支两委或县级农业保险工作小组出具的相关证明文件复印件并加盖证明出具单位公章。</t>
    </r>
  </si>
  <si>
    <r>
      <rPr>
        <sz val="11"/>
        <rFont val="宋体"/>
        <family val="3"/>
        <charset val="134"/>
      </rPr>
      <t>同时承保了养殖险、种植</t>
    </r>
    <r>
      <rPr>
        <sz val="11"/>
        <rFont val="Times New Roman"/>
        <family val="1"/>
      </rPr>
      <t xml:space="preserve"> </t>
    </r>
    <r>
      <rPr>
        <sz val="11"/>
        <rFont val="宋体"/>
        <family val="3"/>
        <charset val="134"/>
      </rPr>
      <t>险，按</t>
    </r>
    <r>
      <rPr>
        <sz val="11"/>
        <rFont val="Times New Roman"/>
        <family val="1"/>
      </rPr>
      <t>150</t>
    </r>
    <r>
      <rPr>
        <sz val="11"/>
        <rFont val="宋体"/>
        <family val="3"/>
        <charset val="134"/>
      </rPr>
      <t>万元</t>
    </r>
    <r>
      <rPr>
        <sz val="11"/>
        <rFont val="Times New Roman"/>
        <family val="1"/>
      </rPr>
      <t>/</t>
    </r>
    <r>
      <rPr>
        <sz val="11"/>
        <rFont val="宋体"/>
        <family val="3"/>
        <charset val="134"/>
      </rPr>
      <t>人的标准计算，应配备（</t>
    </r>
    <r>
      <rPr>
        <sz val="11"/>
        <rFont val="Times New Roman"/>
        <family val="1"/>
      </rPr>
      <t>1678.68/150=11.19</t>
    </r>
    <r>
      <rPr>
        <sz val="11"/>
        <rFont val="宋体"/>
        <family val="3"/>
        <charset val="134"/>
      </rPr>
      <t>）</t>
    </r>
    <r>
      <rPr>
        <sz val="11"/>
        <rFont val="Times New Roman"/>
        <family val="1"/>
      </rPr>
      <t>12</t>
    </r>
    <r>
      <rPr>
        <sz val="11"/>
        <rFont val="宋体"/>
        <family val="3"/>
        <charset val="134"/>
      </rPr>
      <t>人，承保机构实际配备专兼职人员</t>
    </r>
    <r>
      <rPr>
        <sz val="11"/>
        <rFont val="Times New Roman"/>
        <family val="1"/>
      </rPr>
      <t>11</t>
    </r>
    <r>
      <rPr>
        <sz val="11"/>
        <rFont val="宋体"/>
        <family val="3"/>
        <charset val="134"/>
      </rPr>
      <t>人，扣</t>
    </r>
    <r>
      <rPr>
        <sz val="11"/>
        <rFont val="Times New Roman"/>
        <family val="1"/>
      </rPr>
      <t>2</t>
    </r>
    <r>
      <rPr>
        <sz val="11"/>
        <rFont val="宋体"/>
        <family val="3"/>
        <charset val="134"/>
      </rPr>
      <t>分。</t>
    </r>
  </si>
  <si>
    <r>
      <rPr>
        <sz val="11"/>
        <rFont val="宋体"/>
        <family val="3"/>
        <charset val="134"/>
      </rPr>
      <t>公益林延迟</t>
    </r>
    <r>
      <rPr>
        <sz val="11"/>
        <rFont val="Times New Roman"/>
        <family val="1"/>
      </rPr>
      <t>47</t>
    </r>
    <r>
      <rPr>
        <sz val="11"/>
        <rFont val="宋体"/>
        <family val="3"/>
        <charset val="134"/>
      </rPr>
      <t>个工作日，能繁母猪与育肥猪承保延迟</t>
    </r>
    <r>
      <rPr>
        <sz val="11"/>
        <rFont val="Times New Roman"/>
        <family val="1"/>
      </rPr>
      <t>15</t>
    </r>
    <r>
      <rPr>
        <sz val="11"/>
        <rFont val="宋体"/>
        <family val="3"/>
        <charset val="134"/>
      </rPr>
      <t>个工作日，但由于非承保机构原因导致，此项酌情不扣分；问卷调查发现个别农户承保数量与调查实际数量不相符、承保面积不合常理，扣</t>
    </r>
    <r>
      <rPr>
        <sz val="11"/>
        <rFont val="Times New Roman"/>
        <family val="1"/>
      </rPr>
      <t>2</t>
    </r>
    <r>
      <rPr>
        <sz val="11"/>
        <rFont val="宋体"/>
        <family val="3"/>
        <charset val="134"/>
      </rPr>
      <t>分。</t>
    </r>
  </si>
  <si>
    <r>
      <t>1.</t>
    </r>
    <r>
      <rPr>
        <sz val="11"/>
        <rFont val="宋体"/>
        <family val="3"/>
        <charset val="134"/>
      </rPr>
      <t>查勘不及时。经抽查，东田堰村、曾家河社区、双林村、双林村</t>
    </r>
    <r>
      <rPr>
        <sz val="11"/>
        <rFont val="Times New Roman"/>
        <family val="1"/>
      </rPr>
      <t>1</t>
    </r>
    <r>
      <rPr>
        <sz val="11"/>
        <rFont val="宋体"/>
        <family val="3"/>
        <charset val="134"/>
      </rPr>
      <t>大户、观山凸村水稻理赔未在报案后</t>
    </r>
    <r>
      <rPr>
        <sz val="11"/>
        <rFont val="Times New Roman"/>
        <family val="1"/>
      </rPr>
      <t>24</t>
    </r>
    <r>
      <rPr>
        <sz val="11"/>
        <rFont val="宋体"/>
        <family val="3"/>
        <charset val="134"/>
      </rPr>
      <t>小时到现场查勘扣</t>
    </r>
    <r>
      <rPr>
        <sz val="11"/>
        <rFont val="Times New Roman"/>
        <family val="1"/>
      </rPr>
      <t>2.5</t>
    </r>
    <r>
      <rPr>
        <sz val="11"/>
        <rFont val="宋体"/>
        <family val="3"/>
        <charset val="134"/>
      </rPr>
      <t>分；</t>
    </r>
    <r>
      <rPr>
        <sz val="11"/>
        <rFont val="Times New Roman"/>
        <family val="1"/>
      </rPr>
      <t>2.</t>
    </r>
    <r>
      <rPr>
        <sz val="11"/>
        <rFont val="宋体"/>
        <family val="3"/>
        <charset val="134"/>
      </rPr>
      <t>理赔不及时。亘山村、曾家河社区、东田堰村、观山凸理赔款未在达成理赔协议</t>
    </r>
    <r>
      <rPr>
        <sz val="11"/>
        <rFont val="Times New Roman"/>
        <family val="1"/>
      </rPr>
      <t>10</t>
    </r>
    <r>
      <rPr>
        <sz val="11"/>
        <rFont val="宋体"/>
        <family val="3"/>
        <charset val="134"/>
      </rPr>
      <t>日内支付扣</t>
    </r>
    <r>
      <rPr>
        <sz val="11"/>
        <rFont val="Times New Roman"/>
        <family val="1"/>
      </rPr>
      <t>2</t>
    </r>
    <r>
      <rPr>
        <sz val="11"/>
        <rFont val="宋体"/>
        <family val="3"/>
        <charset val="134"/>
      </rPr>
      <t>分；</t>
    </r>
    <r>
      <rPr>
        <sz val="11"/>
        <rFont val="Times New Roman"/>
        <family val="1"/>
      </rPr>
      <t>3.</t>
    </r>
    <r>
      <rPr>
        <sz val="11"/>
        <rFont val="宋体"/>
        <family val="3"/>
        <charset val="134"/>
      </rPr>
      <t>能繁母猪</t>
    </r>
    <r>
      <rPr>
        <sz val="11"/>
        <rFont val="Times New Roman"/>
        <family val="1"/>
      </rPr>
      <t>471/470</t>
    </r>
    <r>
      <rPr>
        <sz val="11"/>
        <rFont val="宋体"/>
        <family val="3"/>
        <charset val="134"/>
      </rPr>
      <t>赔案中死亡标耳标尾号为同一编号扣</t>
    </r>
    <r>
      <rPr>
        <sz val="11"/>
        <rFont val="Times New Roman"/>
        <family val="1"/>
      </rPr>
      <t>0.5</t>
    </r>
    <r>
      <rPr>
        <sz val="11"/>
        <rFont val="宋体"/>
        <family val="3"/>
        <charset val="134"/>
      </rPr>
      <t>分。</t>
    </r>
  </si>
  <si>
    <r>
      <rPr>
        <sz val="11"/>
        <rFont val="宋体"/>
        <family val="3"/>
        <charset val="134"/>
      </rPr>
      <t>承保机构简单赔付率最高值为人保财险简单赔付率</t>
    </r>
    <r>
      <rPr>
        <sz val="11"/>
        <rFont val="Times New Roman"/>
        <family val="1"/>
      </rPr>
      <t>69.01%</t>
    </r>
    <r>
      <rPr>
        <sz val="11"/>
        <rFont val="宋体"/>
        <family val="3"/>
        <charset val="134"/>
      </rPr>
      <t>，中华财险简单赔付率</t>
    </r>
    <r>
      <rPr>
        <sz val="11"/>
        <rFont val="Times New Roman"/>
        <family val="1"/>
      </rPr>
      <t>45.11%</t>
    </r>
    <r>
      <rPr>
        <sz val="11"/>
        <rFont val="宋体"/>
        <family val="3"/>
        <charset val="134"/>
      </rPr>
      <t>，得分</t>
    </r>
    <r>
      <rPr>
        <sz val="11"/>
        <rFont val="Times New Roman"/>
        <family val="1"/>
      </rPr>
      <t>=45.11%/69.01%*10=65.37%</t>
    </r>
    <r>
      <rPr>
        <sz val="11"/>
        <rFont val="宋体"/>
        <family val="3"/>
        <charset val="134"/>
      </rPr>
      <t>，得</t>
    </r>
    <r>
      <rPr>
        <sz val="11"/>
        <rFont val="Times New Roman"/>
        <family val="1"/>
      </rPr>
      <t>6.54</t>
    </r>
    <r>
      <rPr>
        <sz val="11"/>
        <rFont val="宋体"/>
        <family val="3"/>
        <charset val="134"/>
      </rPr>
      <t>分。</t>
    </r>
  </si>
  <si>
    <r>
      <rPr>
        <sz val="11"/>
        <rFont val="宋体"/>
        <family val="3"/>
        <charset val="134"/>
      </rPr>
      <t>根据问卷调查结果，满意度为</t>
    </r>
    <r>
      <rPr>
        <sz val="11"/>
        <rFont val="Times New Roman"/>
        <family val="1"/>
      </rPr>
      <t>66.67%</t>
    </r>
    <r>
      <rPr>
        <sz val="11"/>
        <rFont val="宋体"/>
        <family val="3"/>
        <charset val="134"/>
      </rPr>
      <t>。扣</t>
    </r>
    <r>
      <rPr>
        <sz val="11"/>
        <rFont val="Times New Roman"/>
        <family val="1"/>
      </rPr>
      <t>5</t>
    </r>
    <r>
      <rPr>
        <sz val="11"/>
        <rFont val="宋体"/>
        <family val="3"/>
        <charset val="134"/>
      </rPr>
      <t>分。</t>
    </r>
  </si>
  <si>
    <r>
      <t>1</t>
    </r>
    <r>
      <rPr>
        <sz val="11"/>
        <rFont val="宋体"/>
        <family val="3"/>
        <charset val="134"/>
      </rPr>
      <t>、由承保规模最大的承保机构牵头组织各承保机构按承保规模比例筹资在县城醒目处树立</t>
    </r>
    <r>
      <rPr>
        <sz val="11"/>
        <rFont val="Times New Roman"/>
        <family val="1"/>
      </rPr>
      <t>2</t>
    </r>
    <r>
      <rPr>
        <sz val="11"/>
        <rFont val="宋体"/>
        <family val="3"/>
        <charset val="134"/>
      </rPr>
      <t>块以上大型宣传版（规格</t>
    </r>
    <r>
      <rPr>
        <sz val="11"/>
        <rFont val="Times New Roman"/>
        <family val="1"/>
      </rPr>
      <t>3m*6m</t>
    </r>
    <r>
      <rPr>
        <sz val="11"/>
        <rFont val="宋体"/>
        <family val="3"/>
        <charset val="134"/>
      </rPr>
      <t>），全年宣传时间不得少于</t>
    </r>
    <r>
      <rPr>
        <sz val="11"/>
        <rFont val="Times New Roman"/>
        <family val="1"/>
      </rPr>
      <t>10</t>
    </r>
    <r>
      <rPr>
        <sz val="11"/>
        <rFont val="宋体"/>
        <family val="3"/>
        <charset val="134"/>
      </rPr>
      <t>个月。宣传版必须包括省、县监督电话。</t>
    </r>
    <r>
      <rPr>
        <sz val="11"/>
        <rFont val="Times New Roman"/>
        <family val="1"/>
      </rPr>
      <t xml:space="preserve">                                             2</t>
    </r>
    <r>
      <rPr>
        <sz val="11"/>
        <rFont val="宋体"/>
        <family val="3"/>
        <charset val="134"/>
      </rPr>
      <t>、各承保机构必须制作简单通俗易懂的农业保险宣传单发放至每个投保农户。</t>
    </r>
    <r>
      <rPr>
        <sz val="11"/>
        <rFont val="Times New Roman"/>
        <family val="1"/>
      </rPr>
      <t xml:space="preserve">                                              3</t>
    </r>
    <r>
      <rPr>
        <sz val="11"/>
        <rFont val="宋体"/>
        <family val="3"/>
        <charset val="134"/>
      </rPr>
      <t>、各承保机构必须将投保须知、承保流程、理赔流程、联系人、业务咨询电话和省县两级监督电话等信息张贴至乡镇、村委会等场所。</t>
    </r>
    <r>
      <rPr>
        <sz val="11"/>
        <rFont val="Times New Roman"/>
        <family val="1"/>
      </rPr>
      <t xml:space="preserve">                   
4</t>
    </r>
    <r>
      <rPr>
        <sz val="11"/>
        <rFont val="宋体"/>
        <family val="3"/>
        <charset val="134"/>
      </rPr>
      <t>、各承保机构每年要开展</t>
    </r>
    <r>
      <rPr>
        <sz val="11"/>
        <rFont val="Times New Roman"/>
        <family val="1"/>
      </rPr>
      <t>1</t>
    </r>
    <r>
      <rPr>
        <sz val="11"/>
        <rFont val="宋体"/>
        <family val="3"/>
        <charset val="134"/>
      </rPr>
      <t>次集中宣传活动。</t>
    </r>
    <r>
      <rPr>
        <sz val="11"/>
        <rFont val="Times New Roman"/>
        <family val="1"/>
      </rPr>
      <t xml:space="preserve">                                                         5</t>
    </r>
    <r>
      <rPr>
        <sz val="11"/>
        <rFont val="宋体"/>
        <family val="3"/>
        <charset val="134"/>
      </rPr>
      <t>、每年组织专（兼）干、协保员培训</t>
    </r>
    <r>
      <rPr>
        <sz val="11"/>
        <rFont val="Times New Roman"/>
        <family val="1"/>
      </rPr>
      <t>2</t>
    </r>
    <r>
      <rPr>
        <sz val="11"/>
        <rFont val="宋体"/>
        <family val="3"/>
        <charset val="134"/>
      </rPr>
      <t>次及以上。</t>
    </r>
  </si>
  <si>
    <r>
      <rPr>
        <sz val="11"/>
        <rFont val="宋体"/>
        <family val="3"/>
        <charset val="134"/>
      </rPr>
      <t>根据问卷调查结果，</t>
    </r>
    <r>
      <rPr>
        <sz val="11"/>
        <rFont val="Times New Roman"/>
        <family val="1"/>
      </rPr>
      <t>24</t>
    </r>
    <r>
      <rPr>
        <sz val="11"/>
        <rFont val="宋体"/>
        <family val="3"/>
        <charset val="134"/>
      </rPr>
      <t>人不知道农业保险相关政策及自缴比例；</t>
    </r>
    <r>
      <rPr>
        <sz val="11"/>
        <rFont val="Times New Roman"/>
        <family val="1"/>
      </rPr>
      <t>17</t>
    </r>
    <r>
      <rPr>
        <sz val="11"/>
        <rFont val="宋体"/>
        <family val="3"/>
        <charset val="134"/>
      </rPr>
      <t>位农户表示承保机构未发放宣传单，共扣</t>
    </r>
    <r>
      <rPr>
        <sz val="11"/>
        <rFont val="Times New Roman"/>
        <family val="1"/>
      </rPr>
      <t>4</t>
    </r>
    <r>
      <rPr>
        <sz val="11"/>
        <rFont val="宋体"/>
        <family val="3"/>
        <charset val="134"/>
      </rPr>
      <t xml:space="preserve">分。
</t>
    </r>
    <r>
      <rPr>
        <sz val="11"/>
        <rFont val="Times New Roman"/>
        <family val="1"/>
      </rPr>
      <t xml:space="preserve"> </t>
    </r>
    <r>
      <rPr>
        <sz val="11"/>
        <rFont val="宋体"/>
        <family val="3"/>
        <charset val="134"/>
      </rPr>
      <t>承保机构已树立大型宣传板、各承保</t>
    </r>
    <r>
      <rPr>
        <sz val="11"/>
        <rFont val="Times New Roman"/>
        <family val="1"/>
      </rPr>
      <t xml:space="preserve"> </t>
    </r>
    <r>
      <rPr>
        <sz val="11"/>
        <rFont val="宋体"/>
        <family val="3"/>
        <charset val="134"/>
      </rPr>
      <t>机构将投保须知等相关信息已张贴至乡镇、村委会场所、已开展集中宣传活动、集中培训。得</t>
    </r>
    <r>
      <rPr>
        <sz val="11"/>
        <rFont val="Times New Roman"/>
        <family val="1"/>
      </rPr>
      <t>6</t>
    </r>
    <r>
      <rPr>
        <sz val="11"/>
        <rFont val="宋体"/>
        <family val="3"/>
        <charset val="134"/>
      </rPr>
      <t>分。</t>
    </r>
    <r>
      <rPr>
        <sz val="11"/>
        <rFont val="Times New Roman"/>
        <family val="1"/>
      </rPr>
      <t xml:space="preserve">        </t>
    </r>
  </si>
  <si>
    <r>
      <t>1.</t>
    </r>
    <r>
      <rPr>
        <sz val="11"/>
        <rFont val="宋体"/>
        <family val="3"/>
        <charset val="134"/>
      </rPr>
      <t>双林村理赔档案中，部分受损农户签名签在备注栏内，扣</t>
    </r>
    <r>
      <rPr>
        <sz val="11"/>
        <rFont val="Times New Roman"/>
        <family val="1"/>
      </rPr>
      <t>0.5</t>
    </r>
    <r>
      <rPr>
        <sz val="11"/>
        <rFont val="宋体"/>
        <family val="3"/>
        <charset val="134"/>
      </rPr>
      <t>分；</t>
    </r>
    <r>
      <rPr>
        <sz val="11"/>
        <rFont val="Times New Roman"/>
        <family val="1"/>
      </rPr>
      <t>2.</t>
    </r>
    <r>
      <rPr>
        <sz val="11"/>
        <rFont val="宋体"/>
        <family val="3"/>
        <charset val="134"/>
      </rPr>
      <t>被保险人地址填写错误</t>
    </r>
    <r>
      <rPr>
        <sz val="11"/>
        <rFont val="Times New Roman"/>
        <family val="1"/>
      </rPr>
      <t>1</t>
    </r>
    <r>
      <rPr>
        <sz val="11"/>
        <rFont val="宋体"/>
        <family val="3"/>
        <charset val="134"/>
      </rPr>
      <t>例，伍家岗社区，扣</t>
    </r>
    <r>
      <rPr>
        <sz val="11"/>
        <rFont val="Times New Roman"/>
        <family val="1"/>
      </rPr>
      <t>0.5</t>
    </r>
    <r>
      <rPr>
        <sz val="11"/>
        <rFont val="宋体"/>
        <family val="3"/>
        <charset val="134"/>
      </rPr>
      <t>分；</t>
    </r>
    <r>
      <rPr>
        <sz val="11"/>
        <rFont val="Times New Roman"/>
        <family val="1"/>
      </rPr>
      <t>3.</t>
    </r>
    <r>
      <rPr>
        <sz val="11"/>
        <rFont val="宋体"/>
        <family val="3"/>
        <charset val="134"/>
      </rPr>
      <t>流转合同不齐全，且无流转明细清单，扣</t>
    </r>
    <r>
      <rPr>
        <sz val="11"/>
        <rFont val="Times New Roman"/>
        <family val="1"/>
      </rPr>
      <t>1</t>
    </r>
    <r>
      <rPr>
        <sz val="11"/>
        <rFont val="宋体"/>
        <family val="3"/>
        <charset val="134"/>
      </rPr>
      <t>分。</t>
    </r>
  </si>
  <si>
    <t>内控管理</t>
    <phoneticPr fontId="17" type="noConversion"/>
  </si>
  <si>
    <r>
      <rPr>
        <sz val="10"/>
        <rFont val="宋体"/>
        <family val="3"/>
        <charset val="134"/>
      </rPr>
      <t>附件</t>
    </r>
    <r>
      <rPr>
        <sz val="10"/>
        <rFont val="Times New Roman"/>
        <family val="1"/>
      </rPr>
      <t>3</t>
    </r>
  </si>
  <si>
    <r>
      <rPr>
        <sz val="10"/>
        <color rgb="FF000000"/>
        <rFont val="宋体"/>
        <family val="3"/>
        <charset val="134"/>
      </rPr>
      <t>项目单位：中国平安财产保险股份有限公司澧县支公司</t>
    </r>
  </si>
  <si>
    <r>
      <rPr>
        <sz val="10"/>
        <rFont val="宋体"/>
        <family val="3"/>
        <charset val="134"/>
      </rPr>
      <t>序号</t>
    </r>
  </si>
  <si>
    <r>
      <rPr>
        <sz val="10"/>
        <rFont val="宋体"/>
        <family val="3"/>
        <charset val="134"/>
      </rPr>
      <t>评价指标</t>
    </r>
  </si>
  <si>
    <r>
      <rPr>
        <sz val="10"/>
        <rFont val="宋体"/>
        <family val="3"/>
        <charset val="134"/>
      </rPr>
      <t>评价内容</t>
    </r>
  </si>
  <si>
    <r>
      <rPr>
        <sz val="10"/>
        <rFont val="宋体"/>
        <family val="3"/>
        <charset val="134"/>
      </rPr>
      <t>分值</t>
    </r>
  </si>
  <si>
    <r>
      <rPr>
        <sz val="10"/>
        <rFont val="宋体"/>
        <family val="3"/>
        <charset val="134"/>
      </rPr>
      <t>评分标准</t>
    </r>
  </si>
  <si>
    <r>
      <rPr>
        <sz val="10"/>
        <rFont val="宋体"/>
        <family val="3"/>
        <charset val="134"/>
      </rPr>
      <t>评分说明</t>
    </r>
  </si>
  <si>
    <r>
      <rPr>
        <sz val="10"/>
        <rFont val="宋体"/>
        <family val="3"/>
        <charset val="134"/>
      </rPr>
      <t>得分</t>
    </r>
  </si>
  <si>
    <r>
      <rPr>
        <sz val="10"/>
        <rFont val="宋体"/>
        <family val="3"/>
        <charset val="134"/>
      </rPr>
      <t>扣分明细</t>
    </r>
  </si>
  <si>
    <r>
      <rPr>
        <sz val="10"/>
        <rFont val="宋体"/>
        <family val="3"/>
        <charset val="134"/>
      </rPr>
      <t>服务能力</t>
    </r>
  </si>
  <si>
    <r>
      <rPr>
        <sz val="10"/>
        <rFont val="宋体"/>
        <family val="3"/>
        <charset val="134"/>
      </rPr>
      <t>机构设置</t>
    </r>
  </si>
  <si>
    <r>
      <rPr>
        <sz val="10"/>
        <rFont val="宋体"/>
        <family val="3"/>
        <charset val="134"/>
      </rPr>
      <t>各基层服务网点数量要与承保规模、服务区域相匹配。</t>
    </r>
    <r>
      <rPr>
        <sz val="10"/>
        <rFont val="Times New Roman"/>
        <family val="1"/>
      </rPr>
      <t xml:space="preserve">                                             1</t>
    </r>
    <r>
      <rPr>
        <sz val="10"/>
        <rFont val="宋体"/>
        <family val="3"/>
        <charset val="134"/>
      </rPr>
      <t>、种植险承保机构的基层服务网点必须覆盖到其开展了业务的乡村两级。</t>
    </r>
    <r>
      <rPr>
        <sz val="10"/>
        <rFont val="Times New Roman"/>
        <family val="1"/>
      </rPr>
      <t xml:space="preserve">                                                                       2</t>
    </r>
    <r>
      <rPr>
        <sz val="10"/>
        <rFont val="宋体"/>
        <family val="3"/>
        <charset val="134"/>
      </rPr>
      <t>、养殖险、森林险承保机构的基层服务网点必须覆盖到其开展了业务的乡镇一级。</t>
    </r>
  </si>
  <si>
    <r>
      <t>1</t>
    </r>
    <r>
      <rPr>
        <sz val="10"/>
        <rFont val="宋体"/>
        <family val="3"/>
        <charset val="134"/>
      </rPr>
      <t>、种植险承保机构乡村两级基层服务网点，每缺</t>
    </r>
    <r>
      <rPr>
        <sz val="10"/>
        <rFont val="Times New Roman"/>
        <family val="1"/>
      </rPr>
      <t>1</t>
    </r>
    <r>
      <rPr>
        <sz val="10"/>
        <rFont val="宋体"/>
        <family val="3"/>
        <charset val="134"/>
      </rPr>
      <t>个乡镇扣</t>
    </r>
    <r>
      <rPr>
        <sz val="10"/>
        <rFont val="Times New Roman"/>
        <family val="1"/>
      </rPr>
      <t>1</t>
    </r>
    <r>
      <rPr>
        <sz val="10"/>
        <rFont val="宋体"/>
        <family val="3"/>
        <charset val="134"/>
      </rPr>
      <t>分；每缺</t>
    </r>
    <r>
      <rPr>
        <sz val="10"/>
        <rFont val="Times New Roman"/>
        <family val="1"/>
      </rPr>
      <t>1</t>
    </r>
    <r>
      <rPr>
        <sz val="10"/>
        <rFont val="宋体"/>
        <family val="3"/>
        <charset val="134"/>
      </rPr>
      <t>个村扣</t>
    </r>
    <r>
      <rPr>
        <sz val="10"/>
        <rFont val="Times New Roman"/>
        <family val="1"/>
      </rPr>
      <t>0.5</t>
    </r>
    <r>
      <rPr>
        <sz val="10"/>
        <rFont val="宋体"/>
        <family val="3"/>
        <charset val="134"/>
      </rPr>
      <t>分，扣完为止。</t>
    </r>
    <r>
      <rPr>
        <sz val="10"/>
        <rFont val="Times New Roman"/>
        <family val="1"/>
      </rPr>
      <t xml:space="preserve">                                                                                                                       2</t>
    </r>
    <r>
      <rPr>
        <sz val="10"/>
        <rFont val="宋体"/>
        <family val="3"/>
        <charset val="134"/>
      </rPr>
      <t>、养殖险、森林险承保机构乡镇基层服务网点，每缺</t>
    </r>
    <r>
      <rPr>
        <sz val="10"/>
        <rFont val="Times New Roman"/>
        <family val="1"/>
      </rPr>
      <t>1</t>
    </r>
    <r>
      <rPr>
        <sz val="10"/>
        <rFont val="宋体"/>
        <family val="3"/>
        <charset val="134"/>
      </rPr>
      <t>个乡镇扣</t>
    </r>
    <r>
      <rPr>
        <sz val="10"/>
        <rFont val="Times New Roman"/>
        <family val="1"/>
      </rPr>
      <t>1</t>
    </r>
    <r>
      <rPr>
        <sz val="10"/>
        <rFont val="宋体"/>
        <family val="3"/>
        <charset val="134"/>
      </rPr>
      <t>分，扣完为止。</t>
    </r>
    <r>
      <rPr>
        <sz val="10"/>
        <rFont val="Times New Roman"/>
        <family val="1"/>
      </rPr>
      <t xml:space="preserve">                                                                                                                                                                                                                                                                                             3</t>
    </r>
    <r>
      <rPr>
        <sz val="10"/>
        <rFont val="宋体"/>
        <family val="3"/>
        <charset val="134"/>
      </rPr>
      <t>、同时承保了种植险、养殖险或森林险的承保机构，同一级可共享</t>
    </r>
    <r>
      <rPr>
        <sz val="10"/>
        <rFont val="Times New Roman"/>
        <family val="1"/>
      </rPr>
      <t>1</t>
    </r>
    <r>
      <rPr>
        <sz val="10"/>
        <rFont val="宋体"/>
        <family val="3"/>
        <charset val="134"/>
      </rPr>
      <t>个基层服务网点，按前</t>
    </r>
    <r>
      <rPr>
        <sz val="10"/>
        <rFont val="Times New Roman"/>
        <family val="1"/>
      </rPr>
      <t>2</t>
    </r>
    <r>
      <rPr>
        <sz val="10"/>
        <rFont val="宋体"/>
        <family val="3"/>
        <charset val="134"/>
      </rPr>
      <t>项累计扣分，扣完为止。</t>
    </r>
    <r>
      <rPr>
        <sz val="10"/>
        <rFont val="Times New Roman"/>
        <family val="1"/>
      </rPr>
      <t xml:space="preserve">                                                                                                             </t>
    </r>
    <r>
      <rPr>
        <sz val="10"/>
        <rFont val="宋体"/>
        <family val="3"/>
        <charset val="134"/>
      </rPr>
      <t>乡镇农业保险办公室、村级农业保险服务点需提供乡镇以上人民政府或县级农业保险工作小组出具的机构设立文件、协议等相关证明复印件，并加盖证明出具单位公章，提供办公现场实景照片。</t>
    </r>
  </si>
  <si>
    <r>
      <t>1.</t>
    </r>
    <r>
      <rPr>
        <sz val="10"/>
        <rFont val="宋体"/>
        <family val="3"/>
        <charset val="134"/>
      </rPr>
      <t>平安财险村级农业保险服务设立点与乡镇出具的机构设立文件服务站点不一致，如政府公示村级三农保险服务站点含涔南镇民堰村，城头山镇周家坡社区、红星村、彭头山村、玉皇寺社区，但平安财保均未设立以上村级服务网点，共计</t>
    </r>
    <r>
      <rPr>
        <sz val="10"/>
        <rFont val="Times New Roman"/>
        <family val="1"/>
      </rPr>
      <t>21</t>
    </r>
    <r>
      <rPr>
        <sz val="10"/>
        <rFont val="宋体"/>
        <family val="3"/>
        <charset val="134"/>
      </rPr>
      <t>个；酌情扣</t>
    </r>
    <r>
      <rPr>
        <sz val="10"/>
        <rFont val="Times New Roman"/>
        <family val="1"/>
      </rPr>
      <t>1</t>
    </r>
    <r>
      <rPr>
        <sz val="10"/>
        <rFont val="宋体"/>
        <family val="3"/>
        <charset val="134"/>
      </rPr>
      <t>分。</t>
    </r>
    <r>
      <rPr>
        <sz val="10"/>
        <rFont val="Times New Roman"/>
        <family val="1"/>
      </rPr>
      <t xml:space="preserve">                                              </t>
    </r>
  </si>
  <si>
    <r>
      <t>1.</t>
    </r>
    <r>
      <rPr>
        <sz val="10"/>
        <rFont val="宋体"/>
        <family val="3"/>
        <charset val="134"/>
      </rPr>
      <t>平安财险村级农业保险服务设立点与乡镇出具的机构设立文件服务站点不一致，如政府公示村级三农保险服务站点含涔南镇民堰村，城头山镇周家坡社区、红星村、彭头山村、玉皇寺社区，但平安财保均未设立以上村级服务网点，共计</t>
    </r>
    <r>
      <rPr>
        <sz val="10"/>
        <rFont val="Times New Roman"/>
        <family val="1"/>
      </rPr>
      <t>21</t>
    </r>
    <r>
      <rPr>
        <sz val="10"/>
        <rFont val="宋体"/>
        <family val="3"/>
        <charset val="134"/>
      </rPr>
      <t>个；扣</t>
    </r>
    <r>
      <rPr>
        <sz val="10"/>
        <rFont val="Times New Roman"/>
        <family val="1"/>
      </rPr>
      <t>2</t>
    </r>
    <r>
      <rPr>
        <sz val="10"/>
        <rFont val="宋体"/>
        <family val="3"/>
        <charset val="134"/>
      </rPr>
      <t>分。</t>
    </r>
    <r>
      <rPr>
        <sz val="10"/>
        <rFont val="Times New Roman"/>
        <family val="1"/>
      </rPr>
      <t xml:space="preserve"> </t>
    </r>
    <r>
      <rPr>
        <sz val="10"/>
        <color rgb="FFFF0000"/>
        <rFont val="Times New Roman"/>
        <family val="1"/>
      </rPr>
      <t xml:space="preserve"> </t>
    </r>
    <r>
      <rPr>
        <sz val="10"/>
        <color rgb="FFFF0000"/>
        <rFont val="宋体"/>
        <family val="3"/>
        <charset val="134"/>
      </rPr>
      <t>是否有加盖政府或村委的公章清册？如果有都算是有设立文件。如果没有，要扣</t>
    </r>
    <r>
      <rPr>
        <sz val="10"/>
        <color rgb="FFFF0000"/>
        <rFont val="Times New Roman"/>
        <family val="1"/>
      </rPr>
      <t>4.5</t>
    </r>
    <r>
      <rPr>
        <sz val="10"/>
        <color rgb="FFFF0000"/>
        <rFont val="宋体"/>
        <family val="3"/>
        <charset val="134"/>
      </rPr>
      <t>分。</t>
    </r>
  </si>
  <si>
    <r>
      <rPr>
        <sz val="10"/>
        <rFont val="宋体"/>
        <family val="3"/>
        <charset val="134"/>
      </rPr>
      <t>人员配备</t>
    </r>
  </si>
  <si>
    <r>
      <t>1</t>
    </r>
    <r>
      <rPr>
        <sz val="10"/>
        <rFont val="宋体"/>
        <family val="3"/>
        <charset val="134"/>
      </rPr>
      <t>、各承保机构配备的农业保险专业服务人员要与承保规模相匹配。</t>
    </r>
    <r>
      <rPr>
        <sz val="10"/>
        <rFont val="Times New Roman"/>
        <family val="1"/>
      </rPr>
      <t xml:space="preserve">                          2</t>
    </r>
    <r>
      <rPr>
        <sz val="10"/>
        <rFont val="宋体"/>
        <family val="3"/>
        <charset val="134"/>
      </rPr>
      <t>、种植险承保机构在开展业务的乡村两级必须有专兼职服务人员。</t>
    </r>
    <r>
      <rPr>
        <sz val="10"/>
        <rFont val="Times New Roman"/>
        <family val="1"/>
      </rPr>
      <t xml:space="preserve">                                                       3</t>
    </r>
    <r>
      <rPr>
        <sz val="10"/>
        <rFont val="宋体"/>
        <family val="3"/>
        <charset val="134"/>
      </rPr>
      <t>、养殖险、森林险承保机构在开展业务的乡镇必须有专兼职人员。</t>
    </r>
  </si>
  <si>
    <r>
      <t>1</t>
    </r>
    <r>
      <rPr>
        <sz val="10"/>
        <color theme="1"/>
        <rFont val="宋体"/>
        <family val="3"/>
        <charset val="134"/>
      </rPr>
      <t>、种植险、森林险承保机构配备的专兼职人员数量为</t>
    </r>
    <r>
      <rPr>
        <sz val="10"/>
        <color theme="1"/>
        <rFont val="Times New Roman"/>
        <family val="1"/>
      </rPr>
      <t>200</t>
    </r>
    <r>
      <rPr>
        <sz val="10"/>
        <color theme="1"/>
        <rFont val="宋体"/>
        <family val="3"/>
        <charset val="134"/>
      </rPr>
      <t>万元</t>
    </r>
    <r>
      <rPr>
        <sz val="10"/>
        <color theme="1"/>
        <rFont val="Times New Roman"/>
        <family val="1"/>
      </rPr>
      <t>/</t>
    </r>
    <r>
      <rPr>
        <sz val="10"/>
        <color theme="1"/>
        <rFont val="宋体"/>
        <family val="3"/>
        <charset val="134"/>
      </rPr>
      <t>人，少</t>
    </r>
    <r>
      <rPr>
        <sz val="10"/>
        <color theme="1"/>
        <rFont val="Times New Roman"/>
        <family val="1"/>
      </rPr>
      <t>1</t>
    </r>
    <r>
      <rPr>
        <sz val="10"/>
        <color theme="1"/>
        <rFont val="宋体"/>
        <family val="3"/>
        <charset val="134"/>
      </rPr>
      <t>人，扣</t>
    </r>
    <r>
      <rPr>
        <sz val="10"/>
        <color theme="1"/>
        <rFont val="Times New Roman"/>
        <family val="1"/>
      </rPr>
      <t>2</t>
    </r>
    <r>
      <rPr>
        <sz val="10"/>
        <color theme="1"/>
        <rFont val="宋体"/>
        <family val="3"/>
        <charset val="134"/>
      </rPr>
      <t>分；种植险承保机构在开展业务的每个乡镇和村均必须各有</t>
    </r>
    <r>
      <rPr>
        <sz val="10"/>
        <color theme="1"/>
        <rFont val="Times New Roman"/>
        <family val="1"/>
      </rPr>
      <t>1</t>
    </r>
    <r>
      <rPr>
        <sz val="10"/>
        <color theme="1"/>
        <rFont val="宋体"/>
        <family val="3"/>
        <charset val="134"/>
      </rPr>
      <t>名以上专兼职人员，少</t>
    </r>
    <r>
      <rPr>
        <sz val="10"/>
        <color theme="1"/>
        <rFont val="Times New Roman"/>
        <family val="1"/>
      </rPr>
      <t>1</t>
    </r>
    <r>
      <rPr>
        <sz val="10"/>
        <color theme="1"/>
        <rFont val="宋体"/>
        <family val="3"/>
        <charset val="134"/>
      </rPr>
      <t>人，扣</t>
    </r>
    <r>
      <rPr>
        <sz val="10"/>
        <color theme="1"/>
        <rFont val="Times New Roman"/>
        <family val="1"/>
      </rPr>
      <t>1</t>
    </r>
    <r>
      <rPr>
        <sz val="10"/>
        <color theme="1"/>
        <rFont val="宋体"/>
        <family val="3"/>
        <charset val="134"/>
      </rPr>
      <t>分；扣完为止。</t>
    </r>
    <r>
      <rPr>
        <sz val="10"/>
        <color theme="1"/>
        <rFont val="Times New Roman"/>
        <family val="1"/>
      </rPr>
      <t xml:space="preserve">                                                                                                     2</t>
    </r>
    <r>
      <rPr>
        <sz val="10"/>
        <color theme="1"/>
        <rFont val="宋体"/>
        <family val="3"/>
        <charset val="134"/>
      </rPr>
      <t>、养殖险承保机构配备的专兼职人员数量为</t>
    </r>
    <r>
      <rPr>
        <sz val="10"/>
        <color theme="1"/>
        <rFont val="Times New Roman"/>
        <family val="1"/>
      </rPr>
      <t>150</t>
    </r>
    <r>
      <rPr>
        <sz val="10"/>
        <color theme="1"/>
        <rFont val="宋体"/>
        <family val="3"/>
        <charset val="134"/>
      </rPr>
      <t>万元</t>
    </r>
    <r>
      <rPr>
        <sz val="10"/>
        <color theme="1"/>
        <rFont val="Times New Roman"/>
        <family val="1"/>
      </rPr>
      <t>/</t>
    </r>
    <r>
      <rPr>
        <sz val="10"/>
        <color theme="1"/>
        <rFont val="宋体"/>
        <family val="3"/>
        <charset val="134"/>
      </rPr>
      <t>人，少</t>
    </r>
    <r>
      <rPr>
        <sz val="10"/>
        <color theme="1"/>
        <rFont val="Times New Roman"/>
        <family val="1"/>
      </rPr>
      <t>1</t>
    </r>
    <r>
      <rPr>
        <sz val="10"/>
        <color theme="1"/>
        <rFont val="宋体"/>
        <family val="3"/>
        <charset val="134"/>
      </rPr>
      <t>人，扣</t>
    </r>
    <r>
      <rPr>
        <sz val="10"/>
        <color theme="1"/>
        <rFont val="Times New Roman"/>
        <family val="1"/>
      </rPr>
      <t>2</t>
    </r>
    <r>
      <rPr>
        <sz val="10"/>
        <color theme="1"/>
        <rFont val="宋体"/>
        <family val="3"/>
        <charset val="134"/>
      </rPr>
      <t>分；在开展业务的每个乡镇必须有</t>
    </r>
    <r>
      <rPr>
        <sz val="10"/>
        <color theme="1"/>
        <rFont val="Times New Roman"/>
        <family val="1"/>
      </rPr>
      <t>1</t>
    </r>
    <r>
      <rPr>
        <sz val="10"/>
        <color theme="1"/>
        <rFont val="宋体"/>
        <family val="3"/>
        <charset val="134"/>
      </rPr>
      <t>名专兼职人员，少</t>
    </r>
    <r>
      <rPr>
        <sz val="10"/>
        <color theme="1"/>
        <rFont val="Times New Roman"/>
        <family val="1"/>
      </rPr>
      <t>1</t>
    </r>
    <r>
      <rPr>
        <sz val="10"/>
        <color theme="1"/>
        <rFont val="宋体"/>
        <family val="3"/>
        <charset val="134"/>
      </rPr>
      <t>人，扣</t>
    </r>
    <r>
      <rPr>
        <sz val="10"/>
        <color theme="1"/>
        <rFont val="Times New Roman"/>
        <family val="1"/>
      </rPr>
      <t>1</t>
    </r>
    <r>
      <rPr>
        <sz val="10"/>
        <color theme="1"/>
        <rFont val="宋体"/>
        <family val="3"/>
        <charset val="134"/>
      </rPr>
      <t>分；扣完为止。</t>
    </r>
    <r>
      <rPr>
        <sz val="10"/>
        <color theme="1"/>
        <rFont val="Times New Roman"/>
        <family val="1"/>
      </rPr>
      <t xml:space="preserve">                                                                                                                               3</t>
    </r>
    <r>
      <rPr>
        <sz val="10"/>
        <color theme="1"/>
        <rFont val="宋体"/>
        <family val="3"/>
        <charset val="134"/>
      </rPr>
      <t>、同时承保了养殖险、种植险或森林险的承保机构，专兼职人员以</t>
    </r>
    <r>
      <rPr>
        <sz val="10"/>
        <color theme="1"/>
        <rFont val="Times New Roman"/>
        <family val="1"/>
      </rPr>
      <t>150</t>
    </r>
    <r>
      <rPr>
        <sz val="10"/>
        <color theme="1"/>
        <rFont val="宋体"/>
        <family val="3"/>
        <charset val="134"/>
      </rPr>
      <t>万元</t>
    </r>
    <r>
      <rPr>
        <sz val="10"/>
        <color theme="1"/>
        <rFont val="Times New Roman"/>
        <family val="1"/>
      </rPr>
      <t>/</t>
    </r>
    <r>
      <rPr>
        <sz val="10"/>
        <color theme="1"/>
        <rFont val="宋体"/>
        <family val="3"/>
        <charset val="134"/>
      </rPr>
      <t>人为标准，少</t>
    </r>
    <r>
      <rPr>
        <sz val="10"/>
        <color theme="1"/>
        <rFont val="Times New Roman"/>
        <family val="1"/>
      </rPr>
      <t>1</t>
    </r>
    <r>
      <rPr>
        <sz val="10"/>
        <color theme="1"/>
        <rFont val="宋体"/>
        <family val="3"/>
        <charset val="134"/>
      </rPr>
      <t>人，扣</t>
    </r>
    <r>
      <rPr>
        <sz val="10"/>
        <color theme="1"/>
        <rFont val="Times New Roman"/>
        <family val="1"/>
      </rPr>
      <t>2</t>
    </r>
    <r>
      <rPr>
        <sz val="10"/>
        <color theme="1"/>
        <rFont val="宋体"/>
        <family val="3"/>
        <charset val="134"/>
      </rPr>
      <t>分；在开展业务的每个乡镇和村必须各有</t>
    </r>
    <r>
      <rPr>
        <sz val="10"/>
        <color theme="1"/>
        <rFont val="Times New Roman"/>
        <family val="1"/>
      </rPr>
      <t>1</t>
    </r>
    <r>
      <rPr>
        <sz val="10"/>
        <color theme="1"/>
        <rFont val="宋体"/>
        <family val="3"/>
        <charset val="134"/>
      </rPr>
      <t>名专兼职人员，少</t>
    </r>
    <r>
      <rPr>
        <sz val="10"/>
        <color theme="1"/>
        <rFont val="Times New Roman"/>
        <family val="1"/>
      </rPr>
      <t>1</t>
    </r>
    <r>
      <rPr>
        <sz val="10"/>
        <color theme="1"/>
        <rFont val="宋体"/>
        <family val="3"/>
        <charset val="134"/>
      </rPr>
      <t>人，扣</t>
    </r>
    <r>
      <rPr>
        <sz val="10"/>
        <color theme="1"/>
        <rFont val="Times New Roman"/>
        <family val="1"/>
      </rPr>
      <t>1</t>
    </r>
    <r>
      <rPr>
        <sz val="10"/>
        <color theme="1"/>
        <rFont val="宋体"/>
        <family val="3"/>
        <charset val="134"/>
      </rPr>
      <t>分；扣完为止。</t>
    </r>
    <r>
      <rPr>
        <sz val="10"/>
        <color theme="1"/>
        <rFont val="Times New Roman"/>
        <family val="1"/>
      </rPr>
      <t xml:space="preserve">                                                                                                   </t>
    </r>
    <r>
      <rPr>
        <sz val="10"/>
        <color theme="1"/>
        <rFont val="宋体"/>
        <family val="3"/>
        <charset val="134"/>
      </rPr>
      <t>专兼职人员是指乡镇农业保险专（兼）干、村级协保员。需提供加盖承保机构公章的乡镇、村农业保险专（兼）干、协保员名单，并提供被评价年度</t>
    </r>
    <r>
      <rPr>
        <sz val="10"/>
        <color theme="1"/>
        <rFont val="Times New Roman"/>
        <family val="1"/>
      </rPr>
      <t>12</t>
    </r>
    <r>
      <rPr>
        <sz val="10"/>
        <color theme="1"/>
        <rFont val="宋体"/>
        <family val="3"/>
        <charset val="134"/>
      </rPr>
      <t>月</t>
    </r>
    <r>
      <rPr>
        <sz val="10"/>
        <color theme="1"/>
        <rFont val="Times New Roman"/>
        <family val="1"/>
      </rPr>
      <t>31</t>
    </r>
    <r>
      <rPr>
        <sz val="10"/>
        <color theme="1"/>
        <rFont val="宋体"/>
        <family val="3"/>
        <charset val="134"/>
      </rPr>
      <t>日前签订的委托代办协议，以及评价年度由乡镇政府、村支两委或县级农业保险工作小组出具的相关证明文件复印件并加盖证明出具单位公章。</t>
    </r>
  </si>
  <si>
    <r>
      <rPr>
        <sz val="10"/>
        <rFont val="宋体"/>
        <family val="3"/>
        <charset val="134"/>
      </rPr>
      <t>保费收入</t>
    </r>
    <r>
      <rPr>
        <sz val="10"/>
        <rFont val="Times New Roman"/>
        <family val="1"/>
      </rPr>
      <t>839.17</t>
    </r>
    <r>
      <rPr>
        <sz val="10"/>
        <rFont val="宋体"/>
        <family val="3"/>
        <charset val="134"/>
      </rPr>
      <t>万元</t>
    </r>
    <r>
      <rPr>
        <sz val="10"/>
        <rFont val="Times New Roman"/>
        <family val="1"/>
      </rPr>
      <t>/200=4.19</t>
    </r>
    <r>
      <rPr>
        <sz val="10"/>
        <rFont val="宋体"/>
        <family val="3"/>
        <charset val="134"/>
      </rPr>
      <t>，应配备</t>
    </r>
    <r>
      <rPr>
        <sz val="10"/>
        <rFont val="Times New Roman"/>
        <family val="1"/>
      </rPr>
      <t>5</t>
    </r>
    <r>
      <rPr>
        <sz val="10"/>
        <rFont val="宋体"/>
        <family val="3"/>
        <charset val="134"/>
      </rPr>
      <t>人。承保机构实际配备</t>
    </r>
    <r>
      <rPr>
        <sz val="10"/>
        <rFont val="Times New Roman"/>
        <family val="1"/>
      </rPr>
      <t>5</t>
    </r>
    <r>
      <rPr>
        <sz val="10"/>
        <rFont val="宋体"/>
        <family val="3"/>
        <charset val="134"/>
      </rPr>
      <t>人。开展种植险业务的金罗镇</t>
    </r>
    <r>
      <rPr>
        <sz val="10"/>
        <rFont val="Times New Roman"/>
        <family val="1"/>
      </rPr>
      <t>10</t>
    </r>
    <r>
      <rPr>
        <sz val="10"/>
        <rFont val="宋体"/>
        <family val="3"/>
        <charset val="134"/>
      </rPr>
      <t>个村，共配备兼职人员</t>
    </r>
    <r>
      <rPr>
        <sz val="10"/>
        <rFont val="Times New Roman"/>
        <family val="1"/>
      </rPr>
      <t>7</t>
    </r>
    <r>
      <rPr>
        <sz val="10"/>
        <rFont val="宋体"/>
        <family val="3"/>
        <charset val="134"/>
      </rPr>
      <t>人，少</t>
    </r>
    <r>
      <rPr>
        <sz val="10"/>
        <rFont val="Times New Roman"/>
        <family val="1"/>
      </rPr>
      <t>4</t>
    </r>
    <r>
      <rPr>
        <sz val="10"/>
        <rFont val="宋体"/>
        <family val="3"/>
        <charset val="134"/>
      </rPr>
      <t>人，扣</t>
    </r>
    <r>
      <rPr>
        <sz val="10"/>
        <rFont val="Times New Roman"/>
        <family val="1"/>
      </rPr>
      <t>4</t>
    </r>
    <r>
      <rPr>
        <sz val="10"/>
        <rFont val="宋体"/>
        <family val="3"/>
        <charset val="134"/>
      </rPr>
      <t>分；另以贫困户</t>
    </r>
    <r>
      <rPr>
        <sz val="10"/>
        <rFont val="Times New Roman"/>
        <family val="1"/>
      </rPr>
      <t>6</t>
    </r>
    <r>
      <rPr>
        <sz val="10"/>
        <rFont val="宋体"/>
        <family val="3"/>
        <charset val="134"/>
      </rPr>
      <t>人担任村级服务网点协保员（未签定协议书），酌情扣</t>
    </r>
    <r>
      <rPr>
        <sz val="10"/>
        <rFont val="Times New Roman"/>
        <family val="1"/>
      </rPr>
      <t>0.5</t>
    </r>
    <r>
      <rPr>
        <sz val="10"/>
        <rFont val="宋体"/>
        <family val="3"/>
        <charset val="134"/>
      </rPr>
      <t>分。</t>
    </r>
  </si>
  <si>
    <r>
      <rPr>
        <sz val="10"/>
        <rFont val="宋体"/>
        <family val="3"/>
        <charset val="134"/>
      </rPr>
      <t>种植险承保金额</t>
    </r>
    <r>
      <rPr>
        <sz val="10"/>
        <rFont val="Times New Roman"/>
        <family val="1"/>
      </rPr>
      <t>839.17</t>
    </r>
    <r>
      <rPr>
        <sz val="10"/>
        <rFont val="宋体"/>
        <family val="3"/>
        <charset val="134"/>
      </rPr>
      <t>万元，按</t>
    </r>
    <r>
      <rPr>
        <sz val="10"/>
        <rFont val="Times New Roman"/>
        <family val="1"/>
      </rPr>
      <t>200</t>
    </r>
    <r>
      <rPr>
        <sz val="10"/>
        <rFont val="宋体"/>
        <family val="3"/>
        <charset val="134"/>
      </rPr>
      <t>万元</t>
    </r>
    <r>
      <rPr>
        <sz val="10"/>
        <rFont val="Times New Roman"/>
        <family val="1"/>
      </rPr>
      <t>/</t>
    </r>
    <r>
      <rPr>
        <sz val="10"/>
        <rFont val="宋体"/>
        <family val="3"/>
        <charset val="134"/>
      </rPr>
      <t>人的标准，配备</t>
    </r>
    <r>
      <rPr>
        <sz val="10"/>
        <rFont val="Times New Roman"/>
        <family val="1"/>
      </rPr>
      <t>5</t>
    </r>
    <r>
      <rPr>
        <sz val="10"/>
        <rFont val="宋体"/>
        <family val="3"/>
        <charset val="134"/>
      </rPr>
      <t>人（王维维</t>
    </r>
    <r>
      <rPr>
        <sz val="10"/>
        <rFont val="Times New Roman"/>
        <family val="1"/>
      </rPr>
      <t>/</t>
    </r>
    <r>
      <rPr>
        <sz val="10"/>
        <rFont val="宋体"/>
        <family val="3"/>
        <charset val="134"/>
      </rPr>
      <t>杨元惠</t>
    </r>
    <r>
      <rPr>
        <sz val="10"/>
        <rFont val="Times New Roman"/>
        <family val="1"/>
      </rPr>
      <t>/</t>
    </r>
    <r>
      <rPr>
        <sz val="10"/>
        <rFont val="宋体"/>
        <family val="3"/>
        <charset val="134"/>
      </rPr>
      <t>明阳</t>
    </r>
    <r>
      <rPr>
        <sz val="10"/>
        <rFont val="Times New Roman"/>
        <family val="1"/>
      </rPr>
      <t>/</t>
    </r>
    <r>
      <rPr>
        <sz val="10"/>
        <rFont val="宋体"/>
        <family val="3"/>
        <charset val="134"/>
      </rPr>
      <t>张玲</t>
    </r>
    <r>
      <rPr>
        <sz val="10"/>
        <rFont val="Times New Roman"/>
        <family val="1"/>
      </rPr>
      <t>/</t>
    </r>
    <r>
      <rPr>
        <sz val="10"/>
        <rFont val="宋体"/>
        <family val="3"/>
        <charset val="134"/>
      </rPr>
      <t>崔玲玲）；开展种植险业务的金罗镇十个村共配备专兼职人员</t>
    </r>
    <r>
      <rPr>
        <sz val="10"/>
        <rFont val="Times New Roman"/>
        <family val="1"/>
      </rPr>
      <t>7</t>
    </r>
    <r>
      <rPr>
        <sz val="10"/>
        <rFont val="宋体"/>
        <family val="3"/>
        <charset val="134"/>
      </rPr>
      <t>人，少</t>
    </r>
    <r>
      <rPr>
        <sz val="10"/>
        <rFont val="Times New Roman"/>
        <family val="1"/>
      </rPr>
      <t>4</t>
    </r>
    <r>
      <rPr>
        <sz val="10"/>
        <rFont val="宋体"/>
        <family val="3"/>
        <charset val="134"/>
      </rPr>
      <t>人，已签定协议书含田庭玉、周志凤、侯德海、邓宗云</t>
    </r>
    <r>
      <rPr>
        <sz val="10"/>
        <rFont val="Times New Roman"/>
        <family val="1"/>
      </rPr>
      <t>4</t>
    </r>
    <r>
      <rPr>
        <sz val="10"/>
        <rFont val="宋体"/>
        <family val="3"/>
        <charset val="134"/>
      </rPr>
      <t>人，实际未在负责服务网点工作；协保员宋世菊负责大堰档镇石公村和中武桥社区，专（兼</t>
    </r>
    <r>
      <rPr>
        <sz val="10"/>
        <rFont val="Times New Roman"/>
        <family val="1"/>
      </rPr>
      <t>)</t>
    </r>
    <r>
      <rPr>
        <sz val="10"/>
        <rFont val="宋体"/>
        <family val="3"/>
        <charset val="134"/>
      </rPr>
      <t>干毛拥军负责金罗镇界岭村和幸福桥社区，专（兼</t>
    </r>
    <r>
      <rPr>
        <sz val="10"/>
        <rFont val="Times New Roman"/>
        <family val="1"/>
      </rPr>
      <t>)</t>
    </r>
    <r>
      <rPr>
        <sz val="10"/>
        <rFont val="宋体"/>
        <family val="3"/>
        <charset val="134"/>
      </rPr>
      <t>干丁美仙负责金罗镇草堰村和新颜村，协保员王本全负责王家厂镇生产街居委会和枞杨村，专（兼</t>
    </r>
    <r>
      <rPr>
        <sz val="10"/>
        <rFont val="Times New Roman"/>
        <family val="1"/>
      </rPr>
      <t>)</t>
    </r>
    <r>
      <rPr>
        <sz val="10"/>
        <rFont val="宋体"/>
        <family val="3"/>
        <charset val="134"/>
      </rPr>
      <t>干刘莉负责小渡口镇黄丝村、永丰村和甘家湾村村级服务网点工作，另以贫困户</t>
    </r>
    <r>
      <rPr>
        <sz val="10"/>
        <rFont val="Times New Roman"/>
        <family val="1"/>
      </rPr>
      <t>6</t>
    </r>
    <r>
      <rPr>
        <sz val="10"/>
        <rFont val="宋体"/>
        <family val="3"/>
        <charset val="134"/>
      </rPr>
      <t>人担任村级服务网点协保员（未签定协议书），未做到在开展业务的每个乡镇和村必须各有</t>
    </r>
    <r>
      <rPr>
        <sz val="10"/>
        <rFont val="Times New Roman"/>
        <family val="1"/>
      </rPr>
      <t>1</t>
    </r>
    <r>
      <rPr>
        <sz val="10"/>
        <rFont val="宋体"/>
        <family val="3"/>
        <charset val="134"/>
      </rPr>
      <t>名专兼职人员，扣</t>
    </r>
    <r>
      <rPr>
        <sz val="10"/>
        <rFont val="Times New Roman"/>
        <family val="1"/>
      </rPr>
      <t>8</t>
    </r>
    <r>
      <rPr>
        <sz val="10"/>
        <rFont val="宋体"/>
        <family val="3"/>
        <charset val="134"/>
      </rPr>
      <t>分。</t>
    </r>
  </si>
  <si>
    <r>
      <rPr>
        <sz val="10"/>
        <rFont val="宋体"/>
        <family val="3"/>
        <charset val="134"/>
      </rPr>
      <t>车辆配备</t>
    </r>
  </si>
  <si>
    <r>
      <rPr>
        <sz val="10"/>
        <rFont val="宋体"/>
        <family val="3"/>
        <charset val="134"/>
      </rPr>
      <t>各承保机构必须配备与其承保规模相适应的农业保险工作车辆，用于保障农业保险工作的正常开展。</t>
    </r>
  </si>
  <si>
    <r>
      <rPr>
        <sz val="10"/>
        <rFont val="宋体"/>
        <family val="3"/>
        <charset val="134"/>
      </rPr>
      <t>各承保机构必须配备</t>
    </r>
    <r>
      <rPr>
        <sz val="10"/>
        <rFont val="Times New Roman"/>
        <family val="1"/>
      </rPr>
      <t>1</t>
    </r>
    <r>
      <rPr>
        <sz val="10"/>
        <rFont val="宋体"/>
        <family val="3"/>
        <charset val="134"/>
      </rPr>
      <t>台车辆，没有配备扣</t>
    </r>
    <r>
      <rPr>
        <sz val="10"/>
        <rFont val="Times New Roman"/>
        <family val="1"/>
      </rPr>
      <t>3</t>
    </r>
    <r>
      <rPr>
        <sz val="10"/>
        <rFont val="宋体"/>
        <family val="3"/>
        <charset val="134"/>
      </rPr>
      <t>分。</t>
    </r>
    <r>
      <rPr>
        <sz val="10"/>
        <rFont val="Times New Roman"/>
        <family val="1"/>
      </rPr>
      <t xml:space="preserve">                                                                                                                                                                                                                                                                                                                                                                      </t>
    </r>
    <r>
      <rPr>
        <sz val="10"/>
        <rFont val="宋体"/>
        <family val="3"/>
        <charset val="134"/>
      </rPr>
      <t>农业保险工作车辆要求配有</t>
    </r>
    <r>
      <rPr>
        <sz val="10"/>
        <rFont val="Times New Roman"/>
        <family val="1"/>
      </rPr>
      <t>“</t>
    </r>
    <r>
      <rPr>
        <sz val="10"/>
        <rFont val="宋体"/>
        <family val="3"/>
        <charset val="134"/>
      </rPr>
      <t>三农服务</t>
    </r>
    <r>
      <rPr>
        <sz val="10"/>
        <rFont val="Times New Roman"/>
        <family val="1"/>
      </rPr>
      <t>”</t>
    </r>
    <r>
      <rPr>
        <sz val="10"/>
        <rFont val="宋体"/>
        <family val="3"/>
        <charset val="134"/>
      </rPr>
      <t>或</t>
    </r>
    <r>
      <rPr>
        <sz val="10"/>
        <rFont val="Times New Roman"/>
        <family val="1"/>
      </rPr>
      <t>“</t>
    </r>
    <r>
      <rPr>
        <sz val="10"/>
        <rFont val="宋体"/>
        <family val="3"/>
        <charset val="134"/>
      </rPr>
      <t>理赔查勘</t>
    </r>
    <r>
      <rPr>
        <sz val="10"/>
        <rFont val="Times New Roman"/>
        <family val="1"/>
      </rPr>
      <t>”</t>
    </r>
    <r>
      <rPr>
        <sz val="10"/>
        <rFont val="宋体"/>
        <family val="3"/>
        <charset val="134"/>
      </rPr>
      <t>类似字样，行驶证所有人为承保机构或其上级机构。需提供加盖承保机构省公司公章的农业保险工作车辆清单（含车牌号码、行驶证等信息，并附车辆照片和行驶证复印件）。如发现在不同地区重复使用同一台车辆信息，则认定为虚假，涉及的地区均评定为</t>
    </r>
    <r>
      <rPr>
        <sz val="10"/>
        <rFont val="Times New Roman"/>
        <family val="1"/>
      </rPr>
      <t>“</t>
    </r>
    <r>
      <rPr>
        <sz val="10"/>
        <rFont val="宋体"/>
        <family val="3"/>
        <charset val="134"/>
      </rPr>
      <t>不合格</t>
    </r>
    <r>
      <rPr>
        <sz val="10"/>
        <rFont val="Times New Roman"/>
        <family val="1"/>
      </rPr>
      <t>”</t>
    </r>
    <r>
      <rPr>
        <sz val="10"/>
        <rFont val="宋体"/>
        <family val="3"/>
        <charset val="134"/>
      </rPr>
      <t>。</t>
    </r>
  </si>
  <si>
    <r>
      <rPr>
        <sz val="10"/>
        <rFont val="宋体"/>
        <family val="3"/>
        <charset val="134"/>
      </rPr>
      <t>共配置车辆</t>
    </r>
    <r>
      <rPr>
        <sz val="10"/>
        <rFont val="Times New Roman"/>
        <family val="1"/>
      </rPr>
      <t>3</t>
    </r>
    <r>
      <rPr>
        <sz val="10"/>
        <rFont val="宋体"/>
        <family val="3"/>
        <charset val="134"/>
      </rPr>
      <t>台（湘</t>
    </r>
    <r>
      <rPr>
        <sz val="10"/>
        <rFont val="Times New Roman"/>
        <family val="1"/>
      </rPr>
      <t>A-NT011/</t>
    </r>
    <r>
      <rPr>
        <sz val="10"/>
        <rFont val="宋体"/>
        <family val="3"/>
        <charset val="134"/>
      </rPr>
      <t>湘</t>
    </r>
    <r>
      <rPr>
        <sz val="10"/>
        <rFont val="Times New Roman"/>
        <family val="1"/>
      </rPr>
      <t>J-52740/</t>
    </r>
    <r>
      <rPr>
        <sz val="10"/>
        <rFont val="宋体"/>
        <family val="3"/>
        <charset val="134"/>
      </rPr>
      <t>湘</t>
    </r>
    <r>
      <rPr>
        <sz val="10"/>
        <rFont val="Times New Roman"/>
        <family val="1"/>
      </rPr>
      <t>J-010PA)</t>
    </r>
    <r>
      <rPr>
        <sz val="10"/>
        <rFont val="宋体"/>
        <family val="3"/>
        <charset val="134"/>
      </rPr>
      <t>，工作车辆均在车身印有</t>
    </r>
    <r>
      <rPr>
        <sz val="10"/>
        <rFont val="Times New Roman"/>
        <family val="1"/>
      </rPr>
      <t>“</t>
    </r>
    <r>
      <rPr>
        <sz val="10"/>
        <rFont val="宋体"/>
        <family val="3"/>
        <charset val="134"/>
      </rPr>
      <t>查勘</t>
    </r>
    <r>
      <rPr>
        <sz val="10"/>
        <rFont val="Times New Roman"/>
        <family val="1"/>
      </rPr>
      <t>˙</t>
    </r>
    <r>
      <rPr>
        <sz val="10"/>
        <rFont val="宋体"/>
        <family val="3"/>
        <charset val="134"/>
      </rPr>
      <t>救援</t>
    </r>
    <r>
      <rPr>
        <sz val="10"/>
        <rFont val="Times New Roman"/>
        <family val="1"/>
      </rPr>
      <t>˙</t>
    </r>
    <r>
      <rPr>
        <sz val="10"/>
        <rFont val="宋体"/>
        <family val="3"/>
        <charset val="134"/>
      </rPr>
      <t>服务</t>
    </r>
    <r>
      <rPr>
        <sz val="10"/>
        <rFont val="Times New Roman"/>
        <family val="1"/>
      </rPr>
      <t>”</t>
    </r>
    <r>
      <rPr>
        <sz val="10"/>
        <rFont val="宋体"/>
        <family val="3"/>
        <charset val="134"/>
      </rPr>
      <t>等字样。</t>
    </r>
  </si>
  <si>
    <r>
      <rPr>
        <sz val="10"/>
        <rFont val="宋体"/>
        <family val="3"/>
        <charset val="134"/>
      </rPr>
      <t>信息平台</t>
    </r>
  </si>
  <si>
    <r>
      <rPr>
        <sz val="10"/>
        <rFont val="宋体"/>
        <family val="3"/>
        <charset val="134"/>
      </rPr>
      <t>各承保机构必须按财政部门统一要求使用农业保险数据信息系统。要求传输及时，按时报送，数据信息正确。</t>
    </r>
  </si>
  <si>
    <r>
      <t>1</t>
    </r>
    <r>
      <rPr>
        <sz val="10"/>
        <rFont val="宋体"/>
        <family val="3"/>
        <charset val="134"/>
      </rPr>
      <t>、基础数据真实完整，每漏填</t>
    </r>
    <r>
      <rPr>
        <sz val="10"/>
        <rFont val="Times New Roman"/>
        <family val="1"/>
      </rPr>
      <t>1</t>
    </r>
    <r>
      <rPr>
        <sz val="10"/>
        <rFont val="宋体"/>
        <family val="3"/>
        <charset val="134"/>
      </rPr>
      <t>项扣</t>
    </r>
    <r>
      <rPr>
        <sz val="10"/>
        <rFont val="Times New Roman"/>
        <family val="1"/>
      </rPr>
      <t>0.2</t>
    </r>
    <r>
      <rPr>
        <sz val="10"/>
        <rFont val="宋体"/>
        <family val="3"/>
        <charset val="134"/>
      </rPr>
      <t>分。</t>
    </r>
    <r>
      <rPr>
        <sz val="10"/>
        <rFont val="Times New Roman"/>
        <family val="1"/>
      </rPr>
      <t xml:space="preserve">                                                                                                                                                                   2</t>
    </r>
    <r>
      <rPr>
        <sz val="10"/>
        <rFont val="宋体"/>
        <family val="3"/>
        <charset val="134"/>
      </rPr>
      <t>、数据及时录入，每月初</t>
    </r>
    <r>
      <rPr>
        <sz val="10"/>
        <rFont val="Times New Roman"/>
        <family val="1"/>
      </rPr>
      <t>3</t>
    </r>
    <r>
      <rPr>
        <sz val="10"/>
        <rFont val="宋体"/>
        <family val="3"/>
        <charset val="134"/>
      </rPr>
      <t>个工作日内报送，每迟报</t>
    </r>
    <r>
      <rPr>
        <sz val="10"/>
        <rFont val="Times New Roman"/>
        <family val="1"/>
      </rPr>
      <t>1</t>
    </r>
    <r>
      <rPr>
        <sz val="10"/>
        <rFont val="宋体"/>
        <family val="3"/>
        <charset val="134"/>
      </rPr>
      <t>个工作日扣</t>
    </r>
    <r>
      <rPr>
        <sz val="10"/>
        <rFont val="Times New Roman"/>
        <family val="1"/>
      </rPr>
      <t>0.2</t>
    </r>
    <r>
      <rPr>
        <sz val="10"/>
        <rFont val="宋体"/>
        <family val="3"/>
        <charset val="134"/>
      </rPr>
      <t>分，以财政部门的记录为准。凡未在规定时间内报送资料</t>
    </r>
    <r>
      <rPr>
        <sz val="10"/>
        <rFont val="Times New Roman"/>
        <family val="1"/>
      </rPr>
      <t>(</t>
    </r>
    <r>
      <rPr>
        <sz val="10"/>
        <rFont val="宋体"/>
        <family val="3"/>
        <charset val="134"/>
      </rPr>
      <t>含日常工作任务</t>
    </r>
    <r>
      <rPr>
        <sz val="10"/>
        <rFont val="Times New Roman"/>
        <family val="1"/>
      </rPr>
      <t>)</t>
    </r>
    <r>
      <rPr>
        <sz val="10"/>
        <rFont val="宋体"/>
        <family val="3"/>
        <charset val="134"/>
      </rPr>
      <t>，每延误</t>
    </r>
    <r>
      <rPr>
        <sz val="10"/>
        <rFont val="Times New Roman"/>
        <family val="1"/>
      </rPr>
      <t>1</t>
    </r>
    <r>
      <rPr>
        <sz val="10"/>
        <rFont val="宋体"/>
        <family val="3"/>
        <charset val="134"/>
      </rPr>
      <t>个工作日扣</t>
    </r>
    <r>
      <rPr>
        <sz val="10"/>
        <rFont val="Times New Roman"/>
        <family val="1"/>
      </rPr>
      <t>0.2</t>
    </r>
    <r>
      <rPr>
        <sz val="10"/>
        <rFont val="宋体"/>
        <family val="3"/>
        <charset val="134"/>
      </rPr>
      <t>分，出现数据不准确，每处扣</t>
    </r>
    <r>
      <rPr>
        <sz val="10"/>
        <rFont val="Times New Roman"/>
        <family val="1"/>
      </rPr>
      <t>0.5</t>
    </r>
    <r>
      <rPr>
        <sz val="10"/>
        <rFont val="宋体"/>
        <family val="3"/>
        <charset val="134"/>
      </rPr>
      <t>分，扣完为止。</t>
    </r>
  </si>
  <si>
    <r>
      <rPr>
        <sz val="10"/>
        <rFont val="宋体"/>
        <family val="3"/>
        <charset val="134"/>
      </rPr>
      <t>服务质量</t>
    </r>
  </si>
  <si>
    <r>
      <rPr>
        <sz val="10"/>
        <rFont val="宋体"/>
        <family val="3"/>
        <charset val="134"/>
      </rPr>
      <t>承保部署</t>
    </r>
  </si>
  <si>
    <r>
      <t>1</t>
    </r>
    <r>
      <rPr>
        <sz val="10"/>
        <rFont val="宋体"/>
        <family val="3"/>
        <charset val="134"/>
      </rPr>
      <t>、各承保机构每年初要拟定详细具体的承保计划方案。</t>
    </r>
    <r>
      <rPr>
        <sz val="10"/>
        <rFont val="Times New Roman"/>
        <family val="1"/>
      </rPr>
      <t xml:space="preserve">                                     2</t>
    </r>
    <r>
      <rPr>
        <sz val="10"/>
        <rFont val="宋体"/>
        <family val="3"/>
        <charset val="134"/>
      </rPr>
      <t>、每年要召开有乡村两级专兼职人员参加的业务布置会议。</t>
    </r>
    <r>
      <rPr>
        <sz val="10"/>
        <rFont val="Times New Roman"/>
        <family val="1"/>
      </rPr>
      <t xml:space="preserve">                                              3</t>
    </r>
    <r>
      <rPr>
        <sz val="10"/>
        <rFont val="宋体"/>
        <family val="3"/>
        <charset val="134"/>
      </rPr>
      <t>、承保工作安排科学合理。</t>
    </r>
  </si>
  <si>
    <r>
      <t>1</t>
    </r>
    <r>
      <rPr>
        <sz val="10"/>
        <rFont val="宋体"/>
        <family val="3"/>
        <charset val="134"/>
      </rPr>
      <t>、各承保机构没有承保方案的扣</t>
    </r>
    <r>
      <rPr>
        <sz val="10"/>
        <rFont val="Times New Roman"/>
        <family val="1"/>
      </rPr>
      <t>2</t>
    </r>
    <r>
      <rPr>
        <sz val="10"/>
        <rFont val="宋体"/>
        <family val="3"/>
        <charset val="134"/>
      </rPr>
      <t>分。</t>
    </r>
    <r>
      <rPr>
        <sz val="10"/>
        <rFont val="Times New Roman"/>
        <family val="1"/>
      </rPr>
      <t xml:space="preserve">
2</t>
    </r>
    <r>
      <rPr>
        <sz val="10"/>
        <rFont val="宋体"/>
        <family val="3"/>
        <charset val="134"/>
      </rPr>
      <t>、承保的品种、数量、保额、费率、农户保费收缴比例不符合农业保险政策规定和工作要求，每项扣</t>
    </r>
    <r>
      <rPr>
        <sz val="10"/>
        <rFont val="Times New Roman"/>
        <family val="1"/>
      </rPr>
      <t>1</t>
    </r>
    <r>
      <rPr>
        <sz val="10"/>
        <rFont val="宋体"/>
        <family val="3"/>
        <charset val="134"/>
      </rPr>
      <t>分。</t>
    </r>
    <r>
      <rPr>
        <sz val="10"/>
        <rFont val="Times New Roman"/>
        <family val="1"/>
      </rPr>
      <t xml:space="preserve">
3</t>
    </r>
    <r>
      <rPr>
        <sz val="10"/>
        <rFont val="宋体"/>
        <family val="3"/>
        <charset val="134"/>
      </rPr>
      <t>、未组织召开农业保险专题布置会扣</t>
    </r>
    <r>
      <rPr>
        <sz val="10"/>
        <rFont val="Times New Roman"/>
        <family val="1"/>
      </rPr>
      <t>2</t>
    </r>
    <r>
      <rPr>
        <sz val="10"/>
        <rFont val="宋体"/>
        <family val="3"/>
        <charset val="134"/>
      </rPr>
      <t>分。</t>
    </r>
    <r>
      <rPr>
        <sz val="10"/>
        <rFont val="Times New Roman"/>
        <family val="1"/>
      </rPr>
      <t xml:space="preserve">
</t>
    </r>
    <r>
      <rPr>
        <sz val="10"/>
        <rFont val="宋体"/>
        <family val="3"/>
        <charset val="134"/>
      </rPr>
      <t>按</t>
    </r>
    <r>
      <rPr>
        <sz val="10"/>
        <rFont val="Times New Roman"/>
        <family val="1"/>
      </rPr>
      <t>1-3</t>
    </r>
    <r>
      <rPr>
        <sz val="10"/>
        <rFont val="宋体"/>
        <family val="3"/>
        <charset val="134"/>
      </rPr>
      <t>项累计扣分，扣完为止。</t>
    </r>
    <r>
      <rPr>
        <sz val="10"/>
        <rFont val="Times New Roman"/>
        <family val="1"/>
      </rPr>
      <t xml:space="preserve">
</t>
    </r>
    <r>
      <rPr>
        <sz val="10"/>
        <rFont val="宋体"/>
        <family val="3"/>
        <charset val="134"/>
      </rPr>
      <t>需提供承保方案、承保工作安排、会议记录、照片或视频，并加盖承保机构公章。</t>
    </r>
  </si>
  <si>
    <r>
      <rPr>
        <sz val="10"/>
        <rFont val="宋体"/>
        <family val="3"/>
        <charset val="134"/>
      </rPr>
      <t>承保任务</t>
    </r>
  </si>
  <si>
    <r>
      <rPr>
        <sz val="10"/>
        <rFont val="宋体"/>
        <family val="3"/>
        <charset val="134"/>
      </rPr>
      <t>各承保机构必须按照财政部门下达的品种规模进行承保，确保按时按量完成任务。</t>
    </r>
  </si>
  <si>
    <r>
      <t>1</t>
    </r>
    <r>
      <rPr>
        <sz val="10"/>
        <rFont val="宋体"/>
        <family val="3"/>
        <charset val="134"/>
      </rPr>
      <t>、承保规模完成率</t>
    </r>
    <r>
      <rPr>
        <sz val="10"/>
        <rFont val="Times New Roman"/>
        <family val="1"/>
      </rPr>
      <t>100%</t>
    </r>
    <r>
      <rPr>
        <sz val="10"/>
        <rFont val="宋体"/>
        <family val="3"/>
        <charset val="134"/>
      </rPr>
      <t>的得满分，以</t>
    </r>
    <r>
      <rPr>
        <sz val="10"/>
        <rFont val="Times New Roman"/>
        <family val="1"/>
      </rPr>
      <t>5</t>
    </r>
    <r>
      <rPr>
        <sz val="10"/>
        <rFont val="宋体"/>
        <family val="3"/>
        <charset val="134"/>
      </rPr>
      <t>个百分点为一个档位，每降低一个档位，扣</t>
    </r>
    <r>
      <rPr>
        <sz val="10"/>
        <rFont val="Times New Roman"/>
        <family val="1"/>
      </rPr>
      <t>1.5</t>
    </r>
    <r>
      <rPr>
        <sz val="10"/>
        <rFont val="宋体"/>
        <family val="3"/>
        <charset val="134"/>
      </rPr>
      <t>分。</t>
    </r>
    <r>
      <rPr>
        <sz val="10"/>
        <rFont val="Times New Roman"/>
        <family val="1"/>
      </rPr>
      <t xml:space="preserve">
2</t>
    </r>
    <r>
      <rPr>
        <sz val="10"/>
        <rFont val="宋体"/>
        <family val="3"/>
        <charset val="134"/>
      </rPr>
      <t>、承保规模完成率</t>
    </r>
    <r>
      <rPr>
        <sz val="10"/>
        <rFont val="Times New Roman"/>
        <family val="1"/>
      </rPr>
      <t>80%</t>
    </r>
    <r>
      <rPr>
        <sz val="10"/>
        <rFont val="宋体"/>
        <family val="3"/>
        <charset val="134"/>
      </rPr>
      <t>以下的该项不得分。</t>
    </r>
    <r>
      <rPr>
        <sz val="10"/>
        <rFont val="Times New Roman"/>
        <family val="1"/>
      </rPr>
      <t xml:space="preserve">
3</t>
    </r>
    <r>
      <rPr>
        <sz val="10"/>
        <rFont val="宋体"/>
        <family val="3"/>
        <charset val="134"/>
      </rPr>
      <t>、未经财政部门同意擅自超出规模的不得分。</t>
    </r>
    <r>
      <rPr>
        <sz val="10"/>
        <rFont val="Times New Roman"/>
        <family val="1"/>
      </rPr>
      <t xml:space="preserve">
4</t>
    </r>
    <r>
      <rPr>
        <sz val="10"/>
        <rFont val="宋体"/>
        <family val="3"/>
        <charset val="134"/>
      </rPr>
      <t>、未按财政部门规定的时限完成承保任务的，每延迟</t>
    </r>
    <r>
      <rPr>
        <sz val="10"/>
        <rFont val="Times New Roman"/>
        <family val="1"/>
      </rPr>
      <t>3</t>
    </r>
    <r>
      <rPr>
        <sz val="10"/>
        <rFont val="宋体"/>
        <family val="3"/>
        <charset val="134"/>
      </rPr>
      <t>个工作日扣</t>
    </r>
    <r>
      <rPr>
        <sz val="10"/>
        <rFont val="Times New Roman"/>
        <family val="1"/>
      </rPr>
      <t>0.5</t>
    </r>
    <r>
      <rPr>
        <sz val="10"/>
        <rFont val="宋体"/>
        <family val="3"/>
        <charset val="134"/>
      </rPr>
      <t>分，该项以财政部门根据年初确定的方案和结算情况认定为准。确因某品种种养规模下降，经当地农业等相关职能部门证明的，不予扣分。</t>
    </r>
  </si>
  <si>
    <r>
      <rPr>
        <sz val="10"/>
        <rFont val="宋体"/>
        <family val="3"/>
        <charset val="134"/>
      </rPr>
      <t>理赔规范</t>
    </r>
  </si>
  <si>
    <r>
      <rPr>
        <sz val="10"/>
        <rFont val="宋体"/>
        <family val="3"/>
        <charset val="134"/>
      </rPr>
      <t>各承保机构要以公开竞争性遴选时提供的服务承诺为依据，按规定时限和方式受理报案，开展查勘、定损、理赔。</t>
    </r>
  </si>
  <si>
    <r>
      <t>1</t>
    </r>
    <r>
      <rPr>
        <sz val="10"/>
        <rFont val="宋体"/>
        <family val="3"/>
        <charset val="134"/>
      </rPr>
      <t>、未及时受理报案的每发现</t>
    </r>
    <r>
      <rPr>
        <sz val="10"/>
        <rFont val="Times New Roman"/>
        <family val="1"/>
      </rPr>
      <t>1</t>
    </r>
    <r>
      <rPr>
        <sz val="10"/>
        <rFont val="宋体"/>
        <family val="3"/>
        <charset val="134"/>
      </rPr>
      <t>次扣</t>
    </r>
    <r>
      <rPr>
        <sz val="10"/>
        <rFont val="Times New Roman"/>
        <family val="1"/>
      </rPr>
      <t>0.5</t>
    </r>
    <r>
      <rPr>
        <sz val="10"/>
        <rFont val="宋体"/>
        <family val="3"/>
        <charset val="134"/>
      </rPr>
      <t>分。</t>
    </r>
    <r>
      <rPr>
        <sz val="10"/>
        <rFont val="Times New Roman"/>
        <family val="1"/>
      </rPr>
      <t xml:space="preserve">
2</t>
    </r>
    <r>
      <rPr>
        <sz val="10"/>
        <rFont val="宋体"/>
        <family val="3"/>
        <charset val="134"/>
      </rPr>
      <t>、因不可抗力或重大灾害等原因难以及时到达的，应及时与报案人联系并说明原因，未向报案人说明情况的扣</t>
    </r>
    <r>
      <rPr>
        <sz val="10"/>
        <rFont val="Times New Roman"/>
        <family val="1"/>
      </rPr>
      <t>0.2</t>
    </r>
    <r>
      <rPr>
        <sz val="10"/>
        <rFont val="宋体"/>
        <family val="3"/>
        <charset val="134"/>
      </rPr>
      <t>分。</t>
    </r>
    <r>
      <rPr>
        <sz val="10"/>
        <rFont val="Times New Roman"/>
        <family val="1"/>
      </rPr>
      <t xml:space="preserve">
3</t>
    </r>
    <r>
      <rPr>
        <sz val="10"/>
        <rFont val="宋体"/>
        <family val="3"/>
        <charset val="134"/>
      </rPr>
      <t>、查勘未到现场的每发现</t>
    </r>
    <r>
      <rPr>
        <sz val="10"/>
        <rFont val="Times New Roman"/>
        <family val="1"/>
      </rPr>
      <t>1</t>
    </r>
    <r>
      <rPr>
        <sz val="10"/>
        <rFont val="宋体"/>
        <family val="3"/>
        <charset val="134"/>
      </rPr>
      <t>次扣</t>
    </r>
    <r>
      <rPr>
        <sz val="10"/>
        <rFont val="Times New Roman"/>
        <family val="1"/>
      </rPr>
      <t>0.5</t>
    </r>
    <r>
      <rPr>
        <sz val="10"/>
        <rFont val="宋体"/>
        <family val="3"/>
        <charset val="134"/>
      </rPr>
      <t>分。其中采用新技术手段能完成远程查勘定损的可不扣分。</t>
    </r>
    <r>
      <rPr>
        <sz val="10"/>
        <rFont val="Times New Roman"/>
        <family val="1"/>
      </rPr>
      <t xml:space="preserve">
4</t>
    </r>
    <r>
      <rPr>
        <sz val="10"/>
        <rFont val="宋体"/>
        <family val="3"/>
        <charset val="134"/>
      </rPr>
      <t>、理赔不及时的每发现</t>
    </r>
    <r>
      <rPr>
        <sz val="10"/>
        <rFont val="Times New Roman"/>
        <family val="1"/>
      </rPr>
      <t>1</t>
    </r>
    <r>
      <rPr>
        <sz val="10"/>
        <rFont val="宋体"/>
        <family val="3"/>
        <charset val="134"/>
      </rPr>
      <t>次扣</t>
    </r>
    <r>
      <rPr>
        <sz val="10"/>
        <rFont val="Times New Roman"/>
        <family val="1"/>
      </rPr>
      <t>0.5</t>
    </r>
    <r>
      <rPr>
        <sz val="10"/>
        <rFont val="宋体"/>
        <family val="3"/>
        <charset val="134"/>
      </rPr>
      <t>分。</t>
    </r>
    <r>
      <rPr>
        <sz val="10"/>
        <rFont val="Times New Roman"/>
        <family val="1"/>
      </rPr>
      <t xml:space="preserve">
5</t>
    </r>
    <r>
      <rPr>
        <sz val="10"/>
        <rFont val="宋体"/>
        <family val="3"/>
        <charset val="134"/>
      </rPr>
      <t>、未通过转账支付到户的每发现</t>
    </r>
    <r>
      <rPr>
        <sz val="10"/>
        <rFont val="Times New Roman"/>
        <family val="1"/>
      </rPr>
      <t>1</t>
    </r>
    <r>
      <rPr>
        <sz val="10"/>
        <rFont val="宋体"/>
        <family val="3"/>
        <charset val="134"/>
      </rPr>
      <t>次扣</t>
    </r>
    <r>
      <rPr>
        <sz val="10"/>
        <rFont val="Times New Roman"/>
        <family val="1"/>
      </rPr>
      <t>0.5</t>
    </r>
    <r>
      <rPr>
        <sz val="10"/>
        <rFont val="宋体"/>
        <family val="3"/>
        <charset val="134"/>
      </rPr>
      <t>分。</t>
    </r>
    <r>
      <rPr>
        <sz val="10"/>
        <rFont val="Times New Roman"/>
        <family val="1"/>
      </rPr>
      <t xml:space="preserve">
</t>
    </r>
    <r>
      <rPr>
        <sz val="10"/>
        <rFont val="宋体"/>
        <family val="3"/>
        <charset val="134"/>
      </rPr>
      <t>按</t>
    </r>
    <r>
      <rPr>
        <sz val="10"/>
        <rFont val="Times New Roman"/>
        <family val="1"/>
      </rPr>
      <t>1-5</t>
    </r>
    <r>
      <rPr>
        <sz val="10"/>
        <rFont val="宋体"/>
        <family val="3"/>
        <charset val="134"/>
      </rPr>
      <t>项累计扣分，扣完为止。</t>
    </r>
    <r>
      <rPr>
        <sz val="10"/>
        <rFont val="Times New Roman"/>
        <family val="1"/>
      </rPr>
      <t xml:space="preserve">
</t>
    </r>
    <r>
      <rPr>
        <sz val="10"/>
        <rFont val="宋体"/>
        <family val="3"/>
        <charset val="134"/>
      </rPr>
      <t>评价单位通过查阅相关资料、电话抽查、走访农户等方式取得数据。大面积灾害未查勘到现场的、未通过转账支付到户的需出具书面材料说明理由，经农业、林业等职能部门签字证明并加盖公章。</t>
    </r>
  </si>
  <si>
    <r>
      <rPr>
        <sz val="10"/>
        <rFont val="宋体"/>
        <family val="3"/>
        <charset val="134"/>
      </rPr>
      <t>官垸镇常发村彭爱明玉米理赔不及时（</t>
    </r>
    <r>
      <rPr>
        <sz val="10"/>
        <rFont val="Times New Roman"/>
        <family val="1"/>
      </rPr>
      <t>2020</t>
    </r>
    <r>
      <rPr>
        <sz val="10"/>
        <rFont val="宋体"/>
        <family val="3"/>
        <charset val="134"/>
      </rPr>
      <t>年</t>
    </r>
    <r>
      <rPr>
        <sz val="10"/>
        <rFont val="Times New Roman"/>
        <family val="1"/>
      </rPr>
      <t>12</t>
    </r>
    <r>
      <rPr>
        <sz val="10"/>
        <rFont val="宋体"/>
        <family val="3"/>
        <charset val="134"/>
      </rPr>
      <t>月</t>
    </r>
    <r>
      <rPr>
        <sz val="10"/>
        <rFont val="Times New Roman"/>
        <family val="1"/>
      </rPr>
      <t>2</t>
    </r>
    <r>
      <rPr>
        <sz val="10"/>
        <rFont val="宋体"/>
        <family val="3"/>
        <charset val="134"/>
      </rPr>
      <t>日达成协议，</t>
    </r>
    <r>
      <rPr>
        <sz val="10"/>
        <rFont val="Times New Roman"/>
        <family val="1"/>
      </rPr>
      <t>12</t>
    </r>
    <r>
      <rPr>
        <sz val="10"/>
        <rFont val="宋体"/>
        <family val="3"/>
        <charset val="134"/>
      </rPr>
      <t>月</t>
    </r>
    <r>
      <rPr>
        <sz val="10"/>
        <rFont val="Times New Roman"/>
        <family val="1"/>
      </rPr>
      <t>25</t>
    </r>
    <r>
      <rPr>
        <sz val="10"/>
        <rFont val="宋体"/>
        <family val="3"/>
        <charset val="134"/>
      </rPr>
      <t>日打款</t>
    </r>
    <r>
      <rPr>
        <sz val="10"/>
        <rFont val="Times New Roman"/>
        <family val="1"/>
      </rPr>
      <t>)</t>
    </r>
    <r>
      <rPr>
        <sz val="10"/>
        <rFont val="宋体"/>
        <family val="3"/>
        <charset val="134"/>
      </rPr>
      <t>；小渡口镇永丰村玉米理赔不及时（</t>
    </r>
    <r>
      <rPr>
        <sz val="10"/>
        <rFont val="Times New Roman"/>
        <family val="1"/>
      </rPr>
      <t>2020</t>
    </r>
    <r>
      <rPr>
        <sz val="10"/>
        <rFont val="宋体"/>
        <family val="3"/>
        <charset val="134"/>
      </rPr>
      <t>年</t>
    </r>
    <r>
      <rPr>
        <sz val="10"/>
        <rFont val="Times New Roman"/>
        <family val="1"/>
      </rPr>
      <t>12</t>
    </r>
    <r>
      <rPr>
        <sz val="10"/>
        <rFont val="宋体"/>
        <family val="3"/>
        <charset val="134"/>
      </rPr>
      <t>月</t>
    </r>
    <r>
      <rPr>
        <sz val="10"/>
        <rFont val="Times New Roman"/>
        <family val="1"/>
      </rPr>
      <t>3</t>
    </r>
    <r>
      <rPr>
        <sz val="10"/>
        <rFont val="宋体"/>
        <family val="3"/>
        <charset val="134"/>
      </rPr>
      <t>日达成协议，</t>
    </r>
    <r>
      <rPr>
        <sz val="10"/>
        <rFont val="Times New Roman"/>
        <family val="1"/>
      </rPr>
      <t>12</t>
    </r>
    <r>
      <rPr>
        <sz val="10"/>
        <rFont val="宋体"/>
        <family val="3"/>
        <charset val="134"/>
      </rPr>
      <t>月</t>
    </r>
    <r>
      <rPr>
        <sz val="10"/>
        <rFont val="Times New Roman"/>
        <family val="1"/>
      </rPr>
      <t>25</t>
    </r>
    <r>
      <rPr>
        <sz val="10"/>
        <rFont val="宋体"/>
        <family val="3"/>
        <charset val="134"/>
      </rPr>
      <t>日打款</t>
    </r>
    <r>
      <rPr>
        <sz val="10"/>
        <rFont val="Times New Roman"/>
        <family val="1"/>
      </rPr>
      <t>)</t>
    </r>
    <r>
      <rPr>
        <sz val="10"/>
        <rFont val="宋体"/>
        <family val="3"/>
        <charset val="134"/>
      </rPr>
      <t>；小渡口镇出草坡村玉米理赔不及时（</t>
    </r>
    <r>
      <rPr>
        <sz val="10"/>
        <rFont val="Times New Roman"/>
        <family val="1"/>
      </rPr>
      <t>2020</t>
    </r>
    <r>
      <rPr>
        <sz val="10"/>
        <rFont val="宋体"/>
        <family val="3"/>
        <charset val="134"/>
      </rPr>
      <t>年</t>
    </r>
    <r>
      <rPr>
        <sz val="10"/>
        <rFont val="Times New Roman"/>
        <family val="1"/>
      </rPr>
      <t>12</t>
    </r>
    <r>
      <rPr>
        <sz val="10"/>
        <rFont val="宋体"/>
        <family val="3"/>
        <charset val="134"/>
      </rPr>
      <t>月</t>
    </r>
    <r>
      <rPr>
        <sz val="10"/>
        <rFont val="Times New Roman"/>
        <family val="1"/>
      </rPr>
      <t>8</t>
    </r>
    <r>
      <rPr>
        <sz val="10"/>
        <rFont val="宋体"/>
        <family val="3"/>
        <charset val="134"/>
      </rPr>
      <t>日达成协议，</t>
    </r>
    <r>
      <rPr>
        <sz val="10"/>
        <rFont val="Times New Roman"/>
        <family val="1"/>
      </rPr>
      <t>12</t>
    </r>
    <r>
      <rPr>
        <sz val="10"/>
        <rFont val="宋体"/>
        <family val="3"/>
        <charset val="134"/>
      </rPr>
      <t>月</t>
    </r>
    <r>
      <rPr>
        <sz val="10"/>
        <rFont val="Times New Roman"/>
        <family val="1"/>
      </rPr>
      <t>25</t>
    </r>
    <r>
      <rPr>
        <sz val="10"/>
        <rFont val="宋体"/>
        <family val="3"/>
        <charset val="134"/>
      </rPr>
      <t>日打款</t>
    </r>
    <r>
      <rPr>
        <sz val="10"/>
        <rFont val="Times New Roman"/>
        <family val="1"/>
      </rPr>
      <t>)</t>
    </r>
    <r>
      <rPr>
        <sz val="10"/>
        <rFont val="宋体"/>
        <family val="3"/>
        <charset val="134"/>
      </rPr>
      <t>，扣</t>
    </r>
    <r>
      <rPr>
        <sz val="10"/>
        <rFont val="Times New Roman"/>
        <family val="1"/>
      </rPr>
      <t>1</t>
    </r>
    <r>
      <rPr>
        <sz val="10"/>
        <rFont val="宋体"/>
        <family val="3"/>
        <charset val="134"/>
      </rPr>
      <t>分；大部分理赔款均未支付到户（村部或居委会统一参保，理赔款统一打款至村部或居委会），酌情扣</t>
    </r>
    <r>
      <rPr>
        <sz val="10"/>
        <rFont val="Times New Roman"/>
        <family val="1"/>
      </rPr>
      <t>2</t>
    </r>
    <r>
      <rPr>
        <sz val="10"/>
        <rFont val="宋体"/>
        <family val="3"/>
        <charset val="134"/>
      </rPr>
      <t>分；大部分理赔报案时间滞后，扣</t>
    </r>
    <r>
      <rPr>
        <sz val="10"/>
        <rFont val="Times New Roman"/>
        <family val="1"/>
      </rPr>
      <t>1</t>
    </r>
    <r>
      <rPr>
        <sz val="10"/>
        <rFont val="宋体"/>
        <family val="3"/>
        <charset val="134"/>
      </rPr>
      <t>分。</t>
    </r>
  </si>
  <si>
    <r>
      <rPr>
        <sz val="10"/>
        <rFont val="宋体"/>
        <family val="3"/>
        <charset val="134"/>
      </rPr>
      <t>信息公示</t>
    </r>
  </si>
  <si>
    <r>
      <rPr>
        <sz val="10"/>
        <color theme="1"/>
        <rFont val="宋体"/>
        <family val="3"/>
        <charset val="134"/>
      </rPr>
      <t>各承保机构每年要在村级服务中心将本机构承保的投保人姓名、投保品种、数量集中公示</t>
    </r>
    <r>
      <rPr>
        <sz val="10"/>
        <color theme="1"/>
        <rFont val="Times New Roman"/>
        <family val="1"/>
      </rPr>
      <t>1</t>
    </r>
    <r>
      <rPr>
        <sz val="10"/>
        <color theme="1"/>
        <rFont val="宋体"/>
        <family val="3"/>
        <charset val="134"/>
      </rPr>
      <t>次，每年底要将理赔情况公示</t>
    </r>
    <r>
      <rPr>
        <sz val="10"/>
        <color theme="1"/>
        <rFont val="Times New Roman"/>
        <family val="1"/>
      </rPr>
      <t>1</t>
    </r>
    <r>
      <rPr>
        <sz val="10"/>
        <color theme="1"/>
        <rFont val="宋体"/>
        <family val="3"/>
        <charset val="134"/>
      </rPr>
      <t>次。各承保机构直接承保的大户在承保理赔后应现场公示。公示信息必须详细具体，公示时间不得少于</t>
    </r>
    <r>
      <rPr>
        <sz val="10"/>
        <color theme="1"/>
        <rFont val="Times New Roman"/>
        <family val="1"/>
      </rPr>
      <t>5</t>
    </r>
    <r>
      <rPr>
        <sz val="10"/>
        <color theme="1"/>
        <rFont val="宋体"/>
        <family val="3"/>
        <charset val="134"/>
      </rPr>
      <t>天。</t>
    </r>
  </si>
  <si>
    <r>
      <t>1</t>
    </r>
    <r>
      <rPr>
        <sz val="10"/>
        <rFont val="宋体"/>
        <family val="3"/>
        <charset val="134"/>
      </rPr>
      <t>、各承保机构公示每缺少</t>
    </r>
    <r>
      <rPr>
        <sz val="10"/>
        <rFont val="Times New Roman"/>
        <family val="1"/>
      </rPr>
      <t>1</t>
    </r>
    <r>
      <rPr>
        <sz val="10"/>
        <rFont val="宋体"/>
        <family val="3"/>
        <charset val="134"/>
      </rPr>
      <t>个村扣</t>
    </r>
    <r>
      <rPr>
        <sz val="10"/>
        <rFont val="Times New Roman"/>
        <family val="1"/>
      </rPr>
      <t>1</t>
    </r>
    <r>
      <rPr>
        <sz val="10"/>
        <rFont val="宋体"/>
        <family val="3"/>
        <charset val="134"/>
      </rPr>
      <t>分，每缺少</t>
    </r>
    <r>
      <rPr>
        <sz val="10"/>
        <rFont val="Times New Roman"/>
        <family val="1"/>
      </rPr>
      <t>1</t>
    </r>
    <r>
      <rPr>
        <sz val="10"/>
        <rFont val="宋体"/>
        <family val="3"/>
        <charset val="134"/>
      </rPr>
      <t>个品种扣</t>
    </r>
    <r>
      <rPr>
        <sz val="10"/>
        <rFont val="Times New Roman"/>
        <family val="1"/>
      </rPr>
      <t>0.5</t>
    </r>
    <r>
      <rPr>
        <sz val="10"/>
        <rFont val="宋体"/>
        <family val="3"/>
        <charset val="134"/>
      </rPr>
      <t>分</t>
    </r>
    <r>
      <rPr>
        <sz val="10"/>
        <rFont val="Times New Roman"/>
        <family val="1"/>
      </rPr>
      <t>.                                                                                                                                                                                                                                                                                                                                                 2</t>
    </r>
    <r>
      <rPr>
        <sz val="10"/>
        <rFont val="宋体"/>
        <family val="3"/>
        <charset val="134"/>
      </rPr>
      <t>、公示内容每发现</t>
    </r>
    <r>
      <rPr>
        <sz val="10"/>
        <rFont val="Times New Roman"/>
        <family val="1"/>
      </rPr>
      <t>1</t>
    </r>
    <r>
      <rPr>
        <sz val="10"/>
        <rFont val="宋体"/>
        <family val="3"/>
        <charset val="134"/>
      </rPr>
      <t>起错误扣</t>
    </r>
    <r>
      <rPr>
        <sz val="10"/>
        <rFont val="Times New Roman"/>
        <family val="1"/>
      </rPr>
      <t>0.5</t>
    </r>
    <r>
      <rPr>
        <sz val="10"/>
        <rFont val="宋体"/>
        <family val="3"/>
        <charset val="134"/>
      </rPr>
      <t>分</t>
    </r>
    <r>
      <rPr>
        <sz val="10"/>
        <rFont val="Times New Roman"/>
        <family val="1"/>
      </rPr>
      <t xml:space="preserve">.                                                                                                                                                                                                                                                                                                                                                                                         </t>
    </r>
    <r>
      <rPr>
        <sz val="10"/>
        <rFont val="宋体"/>
        <family val="3"/>
        <charset val="134"/>
      </rPr>
      <t>需提供承保机构在当地开展业务的所有行政村的公示照片。照片必须能够明确辨认承保机构、品种、投保人信息，并有公示栏全景及行政村名称标识同框照片，且照片须显示日期。</t>
    </r>
  </si>
  <si>
    <r>
      <rPr>
        <sz val="10"/>
        <rFont val="宋体"/>
        <family val="3"/>
        <charset val="134"/>
      </rPr>
      <t>澧县黄河葡萄专业合作社受损</t>
    </r>
    <r>
      <rPr>
        <sz val="10"/>
        <rFont val="Times New Roman"/>
        <family val="1"/>
      </rPr>
      <t>38.2</t>
    </r>
    <r>
      <rPr>
        <sz val="10"/>
        <rFont val="宋体"/>
        <family val="3"/>
        <charset val="134"/>
      </rPr>
      <t>亩，现场查勘日期</t>
    </r>
    <r>
      <rPr>
        <sz val="10"/>
        <rFont val="Times New Roman"/>
        <family val="1"/>
      </rPr>
      <t>2020-1-14</t>
    </r>
    <r>
      <rPr>
        <sz val="10"/>
        <rFont val="宋体"/>
        <family val="3"/>
        <charset val="134"/>
      </rPr>
      <t>，定损日期</t>
    </r>
    <r>
      <rPr>
        <sz val="10"/>
        <rFont val="Times New Roman"/>
        <family val="1"/>
      </rPr>
      <t>2020-1-15</t>
    </r>
    <r>
      <rPr>
        <sz val="10"/>
        <rFont val="宋体"/>
        <family val="3"/>
        <charset val="134"/>
      </rPr>
      <t>（损失率</t>
    </r>
    <r>
      <rPr>
        <sz val="10"/>
        <rFont val="Times New Roman"/>
        <family val="1"/>
      </rPr>
      <t>50%</t>
    </r>
    <r>
      <rPr>
        <sz val="10"/>
        <rFont val="宋体"/>
        <family val="3"/>
        <charset val="134"/>
      </rPr>
      <t>），理赔公示日期</t>
    </r>
    <r>
      <rPr>
        <sz val="10"/>
        <rFont val="Times New Roman"/>
        <family val="1"/>
      </rPr>
      <t>2020-12-15/20</t>
    </r>
    <r>
      <rPr>
        <sz val="10"/>
        <rFont val="宋体"/>
        <family val="3"/>
        <charset val="134"/>
      </rPr>
      <t>（</t>
    </r>
    <r>
      <rPr>
        <sz val="10"/>
        <rFont val="Times New Roman"/>
        <family val="1"/>
      </rPr>
      <t>6</t>
    </r>
    <r>
      <rPr>
        <sz val="10"/>
        <rFont val="宋体"/>
        <family val="3"/>
        <charset val="134"/>
      </rPr>
      <t>天），公示时间滞后</t>
    </r>
    <r>
      <rPr>
        <sz val="10"/>
        <rFont val="Times New Roman"/>
        <family val="1"/>
      </rPr>
      <t>11</t>
    </r>
    <r>
      <rPr>
        <sz val="10"/>
        <rFont val="宋体"/>
        <family val="3"/>
        <charset val="134"/>
      </rPr>
      <t>个月，扣</t>
    </r>
    <r>
      <rPr>
        <sz val="10"/>
        <rFont val="Times New Roman"/>
        <family val="1"/>
      </rPr>
      <t>0.5</t>
    </r>
    <r>
      <rPr>
        <sz val="10"/>
        <rFont val="宋体"/>
        <family val="3"/>
        <charset val="134"/>
      </rPr>
      <t>分。</t>
    </r>
  </si>
  <si>
    <r>
      <rPr>
        <sz val="10"/>
        <rFont val="宋体"/>
        <family val="3"/>
        <charset val="134"/>
      </rPr>
      <t>服务效果</t>
    </r>
  </si>
  <si>
    <r>
      <rPr>
        <sz val="10"/>
        <rFont val="宋体"/>
        <family val="3"/>
        <charset val="134"/>
      </rPr>
      <t>理赔结案率</t>
    </r>
  </si>
  <si>
    <r>
      <rPr>
        <sz val="10"/>
        <rFont val="宋体"/>
        <family val="3"/>
        <charset val="134"/>
      </rPr>
      <t>各承保机构必须大力提高理赔结案率，不得无故拖延时间。农业保险结案率</t>
    </r>
    <r>
      <rPr>
        <sz val="10"/>
        <rFont val="Times New Roman"/>
        <family val="1"/>
      </rPr>
      <t>=</t>
    </r>
    <r>
      <rPr>
        <sz val="10"/>
        <rFont val="宋体"/>
        <family val="3"/>
        <charset val="134"/>
      </rPr>
      <t>当年已决赔款</t>
    </r>
    <r>
      <rPr>
        <sz val="10"/>
        <rFont val="Times New Roman"/>
        <family val="1"/>
      </rPr>
      <t>/</t>
    </r>
    <r>
      <rPr>
        <sz val="10"/>
        <rFont val="宋体"/>
        <family val="3"/>
        <charset val="134"/>
      </rPr>
      <t>（当年已决赔款</t>
    </r>
    <r>
      <rPr>
        <sz val="10"/>
        <rFont val="Times New Roman"/>
        <family val="1"/>
      </rPr>
      <t>+</t>
    </r>
    <r>
      <rPr>
        <sz val="10"/>
        <rFont val="宋体"/>
        <family val="3"/>
        <charset val="134"/>
      </rPr>
      <t>期末未决赔款）。</t>
    </r>
  </si>
  <si>
    <r>
      <t>1</t>
    </r>
    <r>
      <rPr>
        <sz val="10"/>
        <rFont val="宋体"/>
        <family val="3"/>
        <charset val="134"/>
      </rPr>
      <t>、承保机构农业保险结案率</t>
    </r>
    <r>
      <rPr>
        <sz val="10"/>
        <rFont val="Times New Roman"/>
        <family val="1"/>
      </rPr>
      <t>100%</t>
    </r>
    <r>
      <rPr>
        <sz val="10"/>
        <rFont val="宋体"/>
        <family val="3"/>
        <charset val="134"/>
      </rPr>
      <t>为满分，以</t>
    </r>
    <r>
      <rPr>
        <sz val="10"/>
        <rFont val="Times New Roman"/>
        <family val="1"/>
      </rPr>
      <t>5</t>
    </r>
    <r>
      <rPr>
        <sz val="10"/>
        <rFont val="宋体"/>
        <family val="3"/>
        <charset val="134"/>
      </rPr>
      <t>个百分点为一个档位，每下降一个档位，扣</t>
    </r>
    <r>
      <rPr>
        <sz val="10"/>
        <rFont val="Times New Roman"/>
        <family val="1"/>
      </rPr>
      <t>3</t>
    </r>
    <r>
      <rPr>
        <sz val="10"/>
        <rFont val="宋体"/>
        <family val="3"/>
        <charset val="134"/>
      </rPr>
      <t>分。</t>
    </r>
    <r>
      <rPr>
        <sz val="10"/>
        <rFont val="Times New Roman"/>
        <family val="1"/>
      </rPr>
      <t xml:space="preserve">                                                                                                                              2</t>
    </r>
    <r>
      <rPr>
        <sz val="10"/>
        <rFont val="宋体"/>
        <family val="3"/>
        <charset val="134"/>
      </rPr>
      <t>、结案率在</t>
    </r>
    <r>
      <rPr>
        <sz val="10"/>
        <rFont val="Times New Roman"/>
        <family val="1"/>
      </rPr>
      <t>85%</t>
    </r>
    <r>
      <rPr>
        <sz val="10"/>
        <rFont val="宋体"/>
        <family val="3"/>
        <charset val="134"/>
      </rPr>
      <t>以下的不计分。</t>
    </r>
    <r>
      <rPr>
        <sz val="10"/>
        <rFont val="Times New Roman"/>
        <family val="1"/>
      </rPr>
      <t xml:space="preserve">                                                                                                                                                                                          </t>
    </r>
    <r>
      <rPr>
        <sz val="10"/>
        <rFont val="宋体"/>
        <family val="3"/>
        <charset val="134"/>
      </rPr>
      <t>需提供被评价年度会计报表</t>
    </r>
    <r>
      <rPr>
        <sz val="10"/>
        <rFont val="Times New Roman"/>
        <family val="1"/>
      </rPr>
      <t>“</t>
    </r>
    <r>
      <rPr>
        <sz val="10"/>
        <rFont val="宋体"/>
        <family val="3"/>
        <charset val="134"/>
      </rPr>
      <t>当年已决赔款、期末未决赔款</t>
    </r>
    <r>
      <rPr>
        <sz val="10"/>
        <rFont val="Times New Roman"/>
        <family val="1"/>
      </rPr>
      <t>”</t>
    </r>
    <r>
      <rPr>
        <sz val="10"/>
        <rFont val="宋体"/>
        <family val="3"/>
        <charset val="134"/>
      </rPr>
      <t>相关科目页面复印件并加盖承保机构公章，以及经权威部门（包括财政、保监、保险行业协会）认定的相关证明文件并加盖证明出具单位公章。</t>
    </r>
  </si>
  <si>
    <r>
      <rPr>
        <sz val="10"/>
        <rFont val="宋体"/>
        <family val="3"/>
        <charset val="134"/>
      </rPr>
      <t>承保机构农业保险结案率</t>
    </r>
    <r>
      <rPr>
        <sz val="10"/>
        <rFont val="Times New Roman"/>
        <family val="1"/>
      </rPr>
      <t>97.62%</t>
    </r>
    <r>
      <rPr>
        <sz val="10"/>
        <rFont val="宋体"/>
        <family val="3"/>
        <charset val="134"/>
      </rPr>
      <t>，不扣分。</t>
    </r>
  </si>
  <si>
    <r>
      <rPr>
        <sz val="10"/>
        <rFont val="宋体"/>
        <family val="3"/>
        <charset val="134"/>
      </rPr>
      <t>简单赔付率</t>
    </r>
  </si>
  <si>
    <r>
      <rPr>
        <sz val="10"/>
        <rFont val="宋体"/>
        <family val="3"/>
        <charset val="134"/>
      </rPr>
      <t>承保机构不得惜赔，做到应赔尽赔，农业保险简单赔付率</t>
    </r>
    <r>
      <rPr>
        <sz val="10"/>
        <rFont val="Times New Roman"/>
        <family val="1"/>
      </rPr>
      <t>=</t>
    </r>
    <r>
      <rPr>
        <sz val="10"/>
        <rFont val="宋体"/>
        <family val="3"/>
        <charset val="134"/>
      </rPr>
      <t>（已决赔款</t>
    </r>
    <r>
      <rPr>
        <sz val="10"/>
        <rFont val="Times New Roman"/>
        <family val="1"/>
      </rPr>
      <t>+</t>
    </r>
    <r>
      <rPr>
        <sz val="10"/>
        <rFont val="宋体"/>
        <family val="3"/>
        <charset val="134"/>
      </rPr>
      <t>未决赔款）</t>
    </r>
    <r>
      <rPr>
        <sz val="10"/>
        <rFont val="Times New Roman"/>
        <family val="1"/>
      </rPr>
      <t>/</t>
    </r>
    <r>
      <rPr>
        <sz val="10"/>
        <rFont val="宋体"/>
        <family val="3"/>
        <charset val="134"/>
      </rPr>
      <t>保费收入（不包括省级共保品种）。</t>
    </r>
  </si>
  <si>
    <r>
      <rPr>
        <sz val="10"/>
        <rFont val="宋体"/>
        <family val="3"/>
        <charset val="134"/>
      </rPr>
      <t>简单赔付率以承保机构简单赔付率最高值为基准值，该承保机构得满分。其他承保机构按照下列公式计算：得分</t>
    </r>
    <r>
      <rPr>
        <sz val="10"/>
        <rFont val="Times New Roman"/>
        <family val="1"/>
      </rPr>
      <t>=</t>
    </r>
    <r>
      <rPr>
        <sz val="10"/>
        <rFont val="宋体"/>
        <family val="3"/>
        <charset val="134"/>
      </rPr>
      <t>其他承保机构简单赔付率</t>
    </r>
    <r>
      <rPr>
        <sz val="10"/>
        <rFont val="Times New Roman"/>
        <family val="1"/>
      </rPr>
      <t>/</t>
    </r>
    <r>
      <rPr>
        <sz val="10"/>
        <rFont val="宋体"/>
        <family val="3"/>
        <charset val="134"/>
      </rPr>
      <t>基准值</t>
    </r>
    <r>
      <rPr>
        <sz val="10"/>
        <rFont val="Times New Roman"/>
        <family val="1"/>
      </rPr>
      <t>×10</t>
    </r>
    <r>
      <rPr>
        <sz val="10"/>
        <rFont val="宋体"/>
        <family val="3"/>
        <charset val="134"/>
      </rPr>
      <t>分。</t>
    </r>
    <r>
      <rPr>
        <sz val="10"/>
        <rFont val="Times New Roman"/>
        <family val="1"/>
      </rPr>
      <t xml:space="preserve">                                                                                                                                                                                                                                                                                                            </t>
    </r>
    <r>
      <rPr>
        <sz val="10"/>
        <rFont val="宋体"/>
        <family val="3"/>
        <charset val="134"/>
      </rPr>
      <t>需提供承保机构被评价年度农业保险会计报表</t>
    </r>
    <r>
      <rPr>
        <sz val="10"/>
        <rFont val="Times New Roman"/>
        <family val="1"/>
      </rPr>
      <t>“</t>
    </r>
    <r>
      <rPr>
        <sz val="10"/>
        <rFont val="宋体"/>
        <family val="3"/>
        <charset val="134"/>
      </rPr>
      <t>已决赔款、未决赔款、保费收入</t>
    </r>
    <r>
      <rPr>
        <sz val="10"/>
        <rFont val="Times New Roman"/>
        <family val="1"/>
      </rPr>
      <t>”</t>
    </r>
    <r>
      <rPr>
        <sz val="10"/>
        <rFont val="宋体"/>
        <family val="3"/>
        <charset val="134"/>
      </rPr>
      <t>相关科目页面复印件并加盖承保机构公章，以及经权威部门（包括财政、保监、保险行业协会）认定的相关证明文件并加盖证明出具单位公章。</t>
    </r>
    <r>
      <rPr>
        <sz val="10"/>
        <rFont val="Times New Roman"/>
        <family val="1"/>
      </rPr>
      <t xml:space="preserve"> </t>
    </r>
  </si>
  <si>
    <r>
      <rPr>
        <sz val="10"/>
        <rFont val="宋体"/>
        <family val="3"/>
        <charset val="134"/>
      </rPr>
      <t>简单赔付率</t>
    </r>
    <r>
      <rPr>
        <sz val="10"/>
        <rFont val="Times New Roman"/>
        <family val="1"/>
      </rPr>
      <t>47.65%</t>
    </r>
    <r>
      <rPr>
        <sz val="10"/>
        <rFont val="宋体"/>
        <family val="3"/>
        <charset val="134"/>
      </rPr>
      <t>，基准值为中国人民财产保险股份有限公司澧县支公司</t>
    </r>
    <r>
      <rPr>
        <sz val="10"/>
        <rFont val="Times New Roman"/>
        <family val="1"/>
      </rPr>
      <t>69.01%</t>
    </r>
    <r>
      <rPr>
        <sz val="10"/>
        <rFont val="宋体"/>
        <family val="3"/>
        <charset val="134"/>
      </rPr>
      <t>，扣</t>
    </r>
    <r>
      <rPr>
        <sz val="10"/>
        <rFont val="Times New Roman"/>
        <family val="1"/>
      </rPr>
      <t>3.1</t>
    </r>
    <r>
      <rPr>
        <sz val="10"/>
        <rFont val="宋体"/>
        <family val="3"/>
        <charset val="134"/>
      </rPr>
      <t>分。</t>
    </r>
  </si>
  <si>
    <r>
      <rPr>
        <sz val="10"/>
        <rFont val="宋体"/>
        <family val="3"/>
        <charset val="134"/>
      </rPr>
      <t>农户满意度</t>
    </r>
  </si>
  <si>
    <r>
      <rPr>
        <sz val="10"/>
        <rFont val="宋体"/>
        <family val="3"/>
        <charset val="134"/>
      </rPr>
      <t>各承保机构要提高农业保险服务质量，提高投保农户对农业保险满意度。</t>
    </r>
  </si>
  <si>
    <r>
      <t>1</t>
    </r>
    <r>
      <rPr>
        <sz val="10"/>
        <rFont val="宋体"/>
        <family val="3"/>
        <charset val="134"/>
      </rPr>
      <t>、投保农户满意度</t>
    </r>
    <r>
      <rPr>
        <sz val="10"/>
        <rFont val="Times New Roman"/>
        <family val="1"/>
      </rPr>
      <t>90%</t>
    </r>
    <r>
      <rPr>
        <sz val="10"/>
        <rFont val="宋体"/>
        <family val="3"/>
        <charset val="134"/>
      </rPr>
      <t>以上为满分，以</t>
    </r>
    <r>
      <rPr>
        <sz val="10"/>
        <rFont val="Times New Roman"/>
        <family val="1"/>
      </rPr>
      <t>5</t>
    </r>
    <r>
      <rPr>
        <sz val="10"/>
        <rFont val="宋体"/>
        <family val="3"/>
        <charset val="134"/>
      </rPr>
      <t>个百分点为一个档位，每下降一个档位，扣</t>
    </r>
    <r>
      <rPr>
        <sz val="10"/>
        <rFont val="Times New Roman"/>
        <family val="1"/>
      </rPr>
      <t>1</t>
    </r>
    <r>
      <rPr>
        <sz val="10"/>
        <rFont val="宋体"/>
        <family val="3"/>
        <charset val="134"/>
      </rPr>
      <t>分。</t>
    </r>
    <r>
      <rPr>
        <sz val="10"/>
        <rFont val="Times New Roman"/>
        <family val="1"/>
      </rPr>
      <t xml:space="preserve">                                                                                                                                       2</t>
    </r>
    <r>
      <rPr>
        <sz val="10"/>
        <rFont val="宋体"/>
        <family val="3"/>
        <charset val="134"/>
      </rPr>
      <t>、满意度在</t>
    </r>
    <r>
      <rPr>
        <sz val="10"/>
        <rFont val="Times New Roman"/>
        <family val="1"/>
      </rPr>
      <t>70%</t>
    </r>
    <r>
      <rPr>
        <sz val="10"/>
        <rFont val="宋体"/>
        <family val="3"/>
        <charset val="134"/>
      </rPr>
      <t>以下的不计分。投保农户满意度以财政部门现场或电话采集的数据为准。</t>
    </r>
    <r>
      <rPr>
        <sz val="10"/>
        <rFont val="Times New Roman"/>
        <family val="1"/>
      </rPr>
      <t xml:space="preserve">                                                                                                                                          </t>
    </r>
    <r>
      <rPr>
        <sz val="10"/>
        <rFont val="宋体"/>
        <family val="3"/>
        <charset val="134"/>
      </rPr>
      <t>调查问卷应包括承保是否合规、查勘是否到现场、理赔是否及时高效、承保和理赔信息是否进行公示、售后服务是否满意、是否及时开展客户回访等。每个承保机构的样本量必须在</t>
    </r>
    <r>
      <rPr>
        <sz val="10"/>
        <rFont val="Times New Roman"/>
        <family val="1"/>
      </rPr>
      <t>50</t>
    </r>
    <r>
      <rPr>
        <sz val="10"/>
        <rFont val="宋体"/>
        <family val="3"/>
        <charset val="134"/>
      </rPr>
      <t>个以上，同时承保多个品种的承保机构，样本应覆盖其承保的所有品种。</t>
    </r>
  </si>
  <si>
    <r>
      <rPr>
        <sz val="10"/>
        <rFont val="宋体"/>
        <family val="3"/>
        <charset val="134"/>
      </rPr>
      <t>根据现场调查，受访农户满意度</t>
    </r>
    <r>
      <rPr>
        <sz val="10"/>
        <rFont val="Times New Roman"/>
        <family val="1"/>
      </rPr>
      <t>68%</t>
    </r>
    <r>
      <rPr>
        <sz val="10"/>
        <rFont val="宋体"/>
        <family val="3"/>
        <charset val="134"/>
      </rPr>
      <t>，扣</t>
    </r>
    <r>
      <rPr>
        <sz val="10"/>
        <rFont val="Times New Roman"/>
        <family val="1"/>
      </rPr>
      <t>5</t>
    </r>
    <r>
      <rPr>
        <sz val="10"/>
        <rFont val="宋体"/>
        <family val="3"/>
        <charset val="134"/>
      </rPr>
      <t>分。</t>
    </r>
  </si>
  <si>
    <r>
      <rPr>
        <sz val="10"/>
        <rFont val="宋体"/>
        <family val="3"/>
        <charset val="134"/>
      </rPr>
      <t>内控管理</t>
    </r>
  </si>
  <si>
    <r>
      <rPr>
        <sz val="10"/>
        <rFont val="宋体"/>
        <family val="3"/>
        <charset val="134"/>
      </rPr>
      <t>政策宣传及人员培训</t>
    </r>
  </si>
  <si>
    <r>
      <t>1</t>
    </r>
    <r>
      <rPr>
        <sz val="10"/>
        <rFont val="宋体"/>
        <family val="3"/>
        <charset val="134"/>
      </rPr>
      <t>、由承保规模最大的承保机构牵头组织各承保机构按承保规模比例筹资在县城醒目处树立</t>
    </r>
    <r>
      <rPr>
        <sz val="10"/>
        <rFont val="Times New Roman"/>
        <family val="1"/>
      </rPr>
      <t>2</t>
    </r>
    <r>
      <rPr>
        <sz val="10"/>
        <rFont val="宋体"/>
        <family val="3"/>
        <charset val="134"/>
      </rPr>
      <t>块以上大型宣传版（规格</t>
    </r>
    <r>
      <rPr>
        <sz val="10"/>
        <rFont val="Times New Roman"/>
        <family val="1"/>
      </rPr>
      <t>3m*6m</t>
    </r>
    <r>
      <rPr>
        <sz val="10"/>
        <rFont val="宋体"/>
        <family val="3"/>
        <charset val="134"/>
      </rPr>
      <t>），全年宣传时间不得少于</t>
    </r>
    <r>
      <rPr>
        <sz val="10"/>
        <rFont val="Times New Roman"/>
        <family val="1"/>
      </rPr>
      <t>10</t>
    </r>
    <r>
      <rPr>
        <sz val="10"/>
        <rFont val="宋体"/>
        <family val="3"/>
        <charset val="134"/>
      </rPr>
      <t>个月。宣传版必须包括省、县监督电话。</t>
    </r>
    <r>
      <rPr>
        <sz val="10"/>
        <rFont val="Times New Roman"/>
        <family val="1"/>
      </rPr>
      <t xml:space="preserve">                                             2</t>
    </r>
    <r>
      <rPr>
        <sz val="10"/>
        <rFont val="宋体"/>
        <family val="3"/>
        <charset val="134"/>
      </rPr>
      <t>、各承保机构必须制作简单通俗易懂的农业保险宣传单发放至每个投保农户。</t>
    </r>
    <r>
      <rPr>
        <sz val="10"/>
        <rFont val="Times New Roman"/>
        <family val="1"/>
      </rPr>
      <t xml:space="preserve">                                              3</t>
    </r>
    <r>
      <rPr>
        <sz val="10"/>
        <rFont val="宋体"/>
        <family val="3"/>
        <charset val="134"/>
      </rPr>
      <t>、各承保机构必须将投保须知、承保流程、理赔流程、联系人、业务咨询电话和省县两级监督电话等信息张贴至乡镇、村委会等场所。</t>
    </r>
    <r>
      <rPr>
        <sz val="10"/>
        <rFont val="Times New Roman"/>
        <family val="1"/>
      </rPr>
      <t xml:space="preserve">                   4</t>
    </r>
    <r>
      <rPr>
        <sz val="10"/>
        <rFont val="宋体"/>
        <family val="3"/>
        <charset val="134"/>
      </rPr>
      <t>、各承保机构每年要开展</t>
    </r>
    <r>
      <rPr>
        <sz val="10"/>
        <rFont val="Times New Roman"/>
        <family val="1"/>
      </rPr>
      <t>1</t>
    </r>
    <r>
      <rPr>
        <sz val="10"/>
        <rFont val="宋体"/>
        <family val="3"/>
        <charset val="134"/>
      </rPr>
      <t>次集中宣传活动。</t>
    </r>
    <r>
      <rPr>
        <sz val="10"/>
        <rFont val="Times New Roman"/>
        <family val="1"/>
      </rPr>
      <t xml:space="preserve">                                                         5</t>
    </r>
    <r>
      <rPr>
        <sz val="10"/>
        <rFont val="宋体"/>
        <family val="3"/>
        <charset val="134"/>
      </rPr>
      <t>、每年组织专（兼）干、协保员培训</t>
    </r>
    <r>
      <rPr>
        <sz val="10"/>
        <rFont val="Times New Roman"/>
        <family val="1"/>
      </rPr>
      <t>2</t>
    </r>
    <r>
      <rPr>
        <sz val="10"/>
        <rFont val="宋体"/>
        <family val="3"/>
        <charset val="134"/>
      </rPr>
      <t>次及以上。</t>
    </r>
  </si>
  <si>
    <r>
      <t>1</t>
    </r>
    <r>
      <rPr>
        <sz val="10"/>
        <rFont val="宋体"/>
        <family val="3"/>
        <charset val="134"/>
      </rPr>
      <t>、未树立大型宣传板的各承保机构按承保规模比例共扣</t>
    </r>
    <r>
      <rPr>
        <sz val="10"/>
        <rFont val="Times New Roman"/>
        <family val="1"/>
      </rPr>
      <t>5</t>
    </r>
    <r>
      <rPr>
        <sz val="10"/>
        <rFont val="宋体"/>
        <family val="3"/>
        <charset val="134"/>
      </rPr>
      <t>分</t>
    </r>
    <r>
      <rPr>
        <sz val="10"/>
        <rFont val="Times New Roman"/>
        <family val="1"/>
      </rPr>
      <t xml:space="preserve">                                                                                                                                                                2</t>
    </r>
    <r>
      <rPr>
        <sz val="10"/>
        <rFont val="宋体"/>
        <family val="3"/>
        <charset val="134"/>
      </rPr>
      <t>、评价单位在每个乡镇分别抽查各个开展了农险业务的承保机构</t>
    </r>
    <r>
      <rPr>
        <sz val="10"/>
        <rFont val="Times New Roman"/>
        <family val="1"/>
      </rPr>
      <t>5</t>
    </r>
    <r>
      <rPr>
        <sz val="10"/>
        <rFont val="宋体"/>
        <family val="3"/>
        <charset val="134"/>
      </rPr>
      <t>个以上投保农户，投保农户不知晓农业保险政策的，每次扣</t>
    </r>
    <r>
      <rPr>
        <sz val="10"/>
        <rFont val="Times New Roman"/>
        <family val="1"/>
      </rPr>
      <t>0.5</t>
    </r>
    <r>
      <rPr>
        <sz val="10"/>
        <rFont val="宋体"/>
        <family val="3"/>
        <charset val="134"/>
      </rPr>
      <t>分；未发放宣传单每次扣</t>
    </r>
    <r>
      <rPr>
        <sz val="10"/>
        <rFont val="Times New Roman"/>
        <family val="1"/>
      </rPr>
      <t>0.5</t>
    </r>
    <r>
      <rPr>
        <sz val="10"/>
        <rFont val="宋体"/>
        <family val="3"/>
        <charset val="134"/>
      </rPr>
      <t>分。</t>
    </r>
    <r>
      <rPr>
        <sz val="10"/>
        <rFont val="Times New Roman"/>
        <family val="1"/>
      </rPr>
      <t xml:space="preserve">                                                                                                                         3</t>
    </r>
    <r>
      <rPr>
        <sz val="10"/>
        <rFont val="宋体"/>
        <family val="3"/>
        <charset val="134"/>
      </rPr>
      <t>、各承保机构未将投保须知、承保流程，理赔流程、联系人、业务咨询电话和省县两级监督电话，以及各险种对应的承保机构名称、全国客服电话及区县服务电话等信息张贴至乡镇、村委会等场所，每少</t>
    </r>
    <r>
      <rPr>
        <sz val="10"/>
        <rFont val="Times New Roman"/>
        <family val="1"/>
      </rPr>
      <t>1</t>
    </r>
    <r>
      <rPr>
        <sz val="10"/>
        <rFont val="宋体"/>
        <family val="3"/>
        <charset val="134"/>
      </rPr>
      <t>个乡镇扣</t>
    </r>
    <r>
      <rPr>
        <sz val="10"/>
        <rFont val="Times New Roman"/>
        <family val="1"/>
      </rPr>
      <t>1</t>
    </r>
    <r>
      <rPr>
        <sz val="10"/>
        <rFont val="宋体"/>
        <family val="3"/>
        <charset val="134"/>
      </rPr>
      <t>分，每少</t>
    </r>
    <r>
      <rPr>
        <sz val="10"/>
        <rFont val="Times New Roman"/>
        <family val="1"/>
      </rPr>
      <t>1</t>
    </r>
    <r>
      <rPr>
        <sz val="10"/>
        <rFont val="宋体"/>
        <family val="3"/>
        <charset val="134"/>
      </rPr>
      <t>个村扣</t>
    </r>
    <r>
      <rPr>
        <sz val="10"/>
        <rFont val="Times New Roman"/>
        <family val="1"/>
      </rPr>
      <t>0.5</t>
    </r>
    <r>
      <rPr>
        <sz val="10"/>
        <rFont val="宋体"/>
        <family val="3"/>
        <charset val="134"/>
      </rPr>
      <t>分。</t>
    </r>
    <r>
      <rPr>
        <sz val="10"/>
        <rFont val="Times New Roman"/>
        <family val="1"/>
      </rPr>
      <t xml:space="preserve">                                                                                                                                                                                       4</t>
    </r>
    <r>
      <rPr>
        <sz val="10"/>
        <rFont val="宋体"/>
        <family val="3"/>
        <charset val="134"/>
      </rPr>
      <t>、未开展集中宣传活动的承保机构扣</t>
    </r>
    <r>
      <rPr>
        <sz val="10"/>
        <rFont val="Times New Roman"/>
        <family val="1"/>
      </rPr>
      <t>2</t>
    </r>
    <r>
      <rPr>
        <sz val="10"/>
        <rFont val="宋体"/>
        <family val="3"/>
        <charset val="134"/>
      </rPr>
      <t>分。</t>
    </r>
    <r>
      <rPr>
        <sz val="10"/>
        <rFont val="Times New Roman"/>
        <family val="1"/>
      </rPr>
      <t xml:space="preserve">                                                                                                                                                                                                                                                                                                                                                                              5</t>
    </r>
    <r>
      <rPr>
        <sz val="10"/>
        <rFont val="宋体"/>
        <family val="3"/>
        <charset val="134"/>
      </rPr>
      <t>、未开展集中培训的，每缺少</t>
    </r>
    <r>
      <rPr>
        <sz val="10"/>
        <rFont val="Times New Roman"/>
        <family val="1"/>
      </rPr>
      <t>1</t>
    </r>
    <r>
      <rPr>
        <sz val="10"/>
        <rFont val="宋体"/>
        <family val="3"/>
        <charset val="134"/>
      </rPr>
      <t>次，扣</t>
    </r>
    <r>
      <rPr>
        <sz val="10"/>
        <rFont val="Times New Roman"/>
        <family val="1"/>
      </rPr>
      <t>1</t>
    </r>
    <r>
      <rPr>
        <sz val="10"/>
        <rFont val="宋体"/>
        <family val="3"/>
        <charset val="134"/>
      </rPr>
      <t>分。</t>
    </r>
    <r>
      <rPr>
        <sz val="10"/>
        <rFont val="Times New Roman"/>
        <family val="1"/>
      </rPr>
      <t xml:space="preserve">                                                                                                                                                                </t>
    </r>
    <r>
      <rPr>
        <sz val="10"/>
        <rFont val="宋体"/>
        <family val="3"/>
        <charset val="134"/>
      </rPr>
      <t>本项得分以</t>
    </r>
    <r>
      <rPr>
        <sz val="10"/>
        <rFont val="Times New Roman"/>
        <family val="1"/>
      </rPr>
      <t>1-5</t>
    </r>
    <r>
      <rPr>
        <sz val="10"/>
        <rFont val="宋体"/>
        <family val="3"/>
        <charset val="134"/>
      </rPr>
      <t>项累计扣分后加总为最后得分。</t>
    </r>
    <r>
      <rPr>
        <sz val="10"/>
        <rFont val="Times New Roman"/>
        <family val="1"/>
      </rPr>
      <t xml:space="preserve">                                                                                                                                                                        </t>
    </r>
    <r>
      <rPr>
        <sz val="10"/>
        <rFont val="宋体"/>
        <family val="3"/>
        <charset val="134"/>
      </rPr>
      <t>宣传和培训以评价单位抽查及查阅活动或培训记录、签到表、课件、现场照片等佐证资料为准。</t>
    </r>
  </si>
  <si>
    <r>
      <t xml:space="preserve"> </t>
    </r>
    <r>
      <rPr>
        <sz val="10"/>
        <rFont val="宋体"/>
        <family val="3"/>
        <charset val="134"/>
      </rPr>
      <t>投保农户不知晓农业保险政策</t>
    </r>
    <r>
      <rPr>
        <sz val="10"/>
        <rFont val="Times New Roman"/>
        <family val="1"/>
      </rPr>
      <t>35</t>
    </r>
    <r>
      <rPr>
        <sz val="10"/>
        <rFont val="宋体"/>
        <family val="3"/>
        <charset val="134"/>
      </rPr>
      <t>人，未收到宣传单</t>
    </r>
    <r>
      <rPr>
        <sz val="10"/>
        <rFont val="Times New Roman"/>
        <family val="1"/>
      </rPr>
      <t>15</t>
    </r>
    <r>
      <rPr>
        <sz val="10"/>
        <rFont val="宋体"/>
        <family val="3"/>
        <charset val="134"/>
      </rPr>
      <t>人；扣</t>
    </r>
    <r>
      <rPr>
        <sz val="10"/>
        <rFont val="Times New Roman"/>
        <family val="1"/>
      </rPr>
      <t>4</t>
    </r>
    <r>
      <rPr>
        <sz val="10"/>
        <rFont val="宋体"/>
        <family val="3"/>
        <charset val="134"/>
      </rPr>
      <t>分。</t>
    </r>
    <r>
      <rPr>
        <sz val="10"/>
        <rFont val="Times New Roman"/>
        <family val="1"/>
      </rPr>
      <t xml:space="preserve"> </t>
    </r>
    <r>
      <rPr>
        <sz val="10"/>
        <rFont val="宋体"/>
        <family val="3"/>
        <charset val="134"/>
      </rPr>
      <t>承保机构已树立大型宣传板、各承保</t>
    </r>
    <r>
      <rPr>
        <sz val="10"/>
        <rFont val="Times New Roman"/>
        <family val="1"/>
      </rPr>
      <t xml:space="preserve"> </t>
    </r>
    <r>
      <rPr>
        <sz val="10"/>
        <rFont val="宋体"/>
        <family val="3"/>
        <charset val="134"/>
      </rPr>
      <t>机构将投保须知等相关信息已张贴至乡镇、村委会场所、已开展集中宣传活动、集中培训。得</t>
    </r>
    <r>
      <rPr>
        <sz val="10"/>
        <rFont val="Times New Roman"/>
        <family val="1"/>
      </rPr>
      <t>6</t>
    </r>
    <r>
      <rPr>
        <sz val="10"/>
        <rFont val="宋体"/>
        <family val="3"/>
        <charset val="134"/>
      </rPr>
      <t>分。</t>
    </r>
    <r>
      <rPr>
        <sz val="10"/>
        <rFont val="Times New Roman"/>
        <family val="1"/>
      </rPr>
      <t xml:space="preserve">                                                                                                                                                                                                                                                                                                                                                                                                                                                                                                                                               </t>
    </r>
  </si>
  <si>
    <r>
      <rPr>
        <sz val="10"/>
        <rFont val="宋体"/>
        <family val="3"/>
        <charset val="134"/>
      </rPr>
      <t>档案管理</t>
    </r>
  </si>
  <si>
    <r>
      <t>1</t>
    </r>
    <r>
      <rPr>
        <sz val="10"/>
        <rFont val="宋体"/>
        <family val="3"/>
        <charset val="134"/>
      </rPr>
      <t>、各承保机构妥善管理农险承保、查勘、理赔档案，包括电子档案和纸质档案。</t>
    </r>
    <r>
      <rPr>
        <sz val="10"/>
        <rFont val="Times New Roman"/>
        <family val="1"/>
      </rPr>
      <t xml:space="preserve">                                                                                  2</t>
    </r>
    <r>
      <rPr>
        <sz val="10"/>
        <rFont val="宋体"/>
        <family val="3"/>
        <charset val="134"/>
      </rPr>
      <t>、各承保机构承保、查勘、理赔档案完整、真实，档案中的各项资料完整、齐备，内容清晰、要素齐全。</t>
    </r>
  </si>
  <si>
    <r>
      <t>1</t>
    </r>
    <r>
      <rPr>
        <sz val="10"/>
        <rFont val="宋体"/>
        <family val="3"/>
        <charset val="134"/>
      </rPr>
      <t>、查看档案，档案信息不完整，每单扣</t>
    </r>
    <r>
      <rPr>
        <sz val="10"/>
        <rFont val="Times New Roman"/>
        <family val="1"/>
      </rPr>
      <t>0.5</t>
    </r>
    <r>
      <rPr>
        <sz val="10"/>
        <rFont val="宋体"/>
        <family val="3"/>
        <charset val="134"/>
      </rPr>
      <t>分。</t>
    </r>
    <r>
      <rPr>
        <sz val="10"/>
        <rFont val="Times New Roman"/>
        <family val="1"/>
      </rPr>
      <t xml:space="preserve">                                                                                                                                                              2</t>
    </r>
    <r>
      <rPr>
        <sz val="10"/>
        <rFont val="宋体"/>
        <family val="3"/>
        <charset val="134"/>
      </rPr>
      <t>、档案信息出现错误，每单扣</t>
    </r>
    <r>
      <rPr>
        <sz val="10"/>
        <rFont val="Times New Roman"/>
        <family val="1"/>
      </rPr>
      <t>0.5</t>
    </r>
    <r>
      <rPr>
        <sz val="10"/>
        <rFont val="宋体"/>
        <family val="3"/>
        <charset val="134"/>
      </rPr>
      <t>分。扣完为止。</t>
    </r>
  </si>
  <si>
    <r>
      <rPr>
        <sz val="10"/>
        <rFont val="宋体"/>
        <family val="3"/>
        <charset val="134"/>
      </rPr>
      <t>档案信息存在地址录入错误；流转合同资料不完整</t>
    </r>
    <r>
      <rPr>
        <sz val="10"/>
        <rFont val="Times New Roman"/>
        <family val="1"/>
      </rPr>
      <t xml:space="preserve"> </t>
    </r>
    <r>
      <rPr>
        <sz val="10"/>
        <rFont val="宋体"/>
        <family val="3"/>
        <charset val="134"/>
      </rPr>
      <t>；澧县如东镇青龙郜村刘文玉等</t>
    </r>
    <r>
      <rPr>
        <sz val="10"/>
        <rFont val="Times New Roman"/>
        <family val="1"/>
      </rPr>
      <t>82</t>
    </r>
    <r>
      <rPr>
        <sz val="10"/>
        <rFont val="宋体"/>
        <family val="3"/>
        <charset val="134"/>
      </rPr>
      <t>户葡萄险种保险单原件缺失，后补复印件；城头山镇护国村</t>
    </r>
    <r>
      <rPr>
        <sz val="10"/>
        <rFont val="Times New Roman"/>
        <family val="1"/>
      </rPr>
      <t>-</t>
    </r>
    <r>
      <rPr>
        <sz val="10"/>
        <rFont val="宋体"/>
        <family val="3"/>
        <charset val="134"/>
      </rPr>
      <t>玉米承保被保险人何书松名字签错；截至绩效评价日，</t>
    </r>
    <r>
      <rPr>
        <sz val="10"/>
        <rFont val="Times New Roman"/>
        <family val="1"/>
      </rPr>
      <t>2020</t>
    </r>
    <r>
      <rPr>
        <sz val="10"/>
        <rFont val="宋体"/>
        <family val="3"/>
        <charset val="134"/>
      </rPr>
      <t>年承保、理赔档案尚未归档。共扣</t>
    </r>
    <r>
      <rPr>
        <sz val="10"/>
        <rFont val="Times New Roman"/>
        <family val="1"/>
      </rPr>
      <t>5</t>
    </r>
    <r>
      <rPr>
        <sz val="10"/>
        <rFont val="宋体"/>
        <family val="3"/>
        <charset val="134"/>
      </rPr>
      <t>分。</t>
    </r>
  </si>
  <si>
    <r>
      <rPr>
        <sz val="10"/>
        <rFont val="宋体"/>
        <family val="3"/>
        <charset val="134"/>
      </rPr>
      <t>澧县元平水稻种植专业合作社保单录入信息有误，承保蔬菜险</t>
    </r>
    <r>
      <rPr>
        <sz val="10"/>
        <rFont val="Times New Roman"/>
        <family val="1"/>
      </rPr>
      <t>3165</t>
    </r>
    <r>
      <rPr>
        <sz val="10"/>
        <rFont val="宋体"/>
        <family val="3"/>
        <charset val="134"/>
      </rPr>
      <t>亩，地址录入错误，官垸镇写成官员镇；澧县湘澧蔬菜专业合作社蔬菜种植保险流转合同资料不完整，汇总表</t>
    </r>
    <r>
      <rPr>
        <sz val="10"/>
        <rFont val="Times New Roman"/>
        <family val="1"/>
      </rPr>
      <t>1</t>
    </r>
    <r>
      <rPr>
        <sz val="10"/>
        <rFont val="宋体"/>
        <family val="3"/>
        <charset val="134"/>
      </rPr>
      <t>、</t>
    </r>
    <r>
      <rPr>
        <sz val="10"/>
        <rFont val="Times New Roman"/>
        <family val="1"/>
      </rPr>
      <t>4</t>
    </r>
    <r>
      <rPr>
        <sz val="10"/>
        <rFont val="宋体"/>
        <family val="3"/>
        <charset val="134"/>
      </rPr>
      <t>、</t>
    </r>
    <r>
      <rPr>
        <sz val="10"/>
        <rFont val="Times New Roman"/>
        <family val="1"/>
      </rPr>
      <t>5</t>
    </r>
    <r>
      <rPr>
        <sz val="10"/>
        <rFont val="宋体"/>
        <family val="3"/>
        <charset val="134"/>
      </rPr>
      <t>页缺失；澧县霞辉蔬菜专业合作社承保蔬菜险流转合同模糊不清，无法辨认；澧县如东镇青龙郜村刘文玉等</t>
    </r>
    <r>
      <rPr>
        <sz val="10"/>
        <rFont val="Times New Roman"/>
        <family val="1"/>
      </rPr>
      <t>82</t>
    </r>
    <r>
      <rPr>
        <sz val="10"/>
        <rFont val="宋体"/>
        <family val="3"/>
        <charset val="134"/>
      </rPr>
      <t>户葡萄险种保险单原件缺失，后补复印件；城头山镇护国村</t>
    </r>
    <r>
      <rPr>
        <sz val="10"/>
        <rFont val="Times New Roman"/>
        <family val="1"/>
      </rPr>
      <t>-</t>
    </r>
    <r>
      <rPr>
        <sz val="10"/>
        <rFont val="宋体"/>
        <family val="3"/>
        <charset val="134"/>
      </rPr>
      <t>玉米承保被保险人何书松名字签错；档案信息不完整，归档不及时，评价日补充</t>
    </r>
    <r>
      <rPr>
        <sz val="10"/>
        <rFont val="Times New Roman"/>
        <family val="1"/>
      </rPr>
      <t>2020</t>
    </r>
    <r>
      <rPr>
        <sz val="10"/>
        <rFont val="宋体"/>
        <family val="3"/>
        <charset val="134"/>
      </rPr>
      <t>年护国村、古大堤村、黄河村等</t>
    </r>
    <r>
      <rPr>
        <sz val="10"/>
        <rFont val="Times New Roman"/>
        <family val="1"/>
      </rPr>
      <t>22</t>
    </r>
    <r>
      <rPr>
        <sz val="10"/>
        <rFont val="宋体"/>
        <family val="3"/>
        <charset val="134"/>
      </rPr>
      <t>个村承保公示照片，理赔打款均未付银行付款回单，葡萄理赔档案未附公示照片等；小渡口镇甘家湾村泰福水稻档案不规范流转合同不完善，盐井镇张家垱村玉米承保，</t>
    </r>
    <r>
      <rPr>
        <sz val="10"/>
        <rFont val="Times New Roman"/>
        <family val="1"/>
      </rPr>
      <t>“</t>
    </r>
    <r>
      <rPr>
        <sz val="10"/>
        <rFont val="宋体"/>
        <family val="3"/>
        <charset val="134"/>
      </rPr>
      <t>张家垱村</t>
    </r>
    <r>
      <rPr>
        <sz val="10"/>
        <rFont val="Times New Roman"/>
        <family val="1"/>
      </rPr>
      <t>”</t>
    </r>
    <r>
      <rPr>
        <sz val="10"/>
        <rFont val="宋体"/>
        <family val="3"/>
        <charset val="134"/>
      </rPr>
      <t>中垱用</t>
    </r>
    <r>
      <rPr>
        <sz val="10"/>
        <rFont val="Times New Roman"/>
        <family val="1"/>
      </rPr>
      <t>“</t>
    </r>
    <r>
      <rPr>
        <sz val="10"/>
        <rFont val="宋体"/>
        <family val="3"/>
        <charset val="134"/>
      </rPr>
      <t>？</t>
    </r>
    <r>
      <rPr>
        <sz val="10"/>
        <rFont val="Times New Roman"/>
        <family val="1"/>
      </rPr>
      <t>”</t>
    </r>
    <r>
      <rPr>
        <sz val="10"/>
        <rFont val="宋体"/>
        <family val="3"/>
        <charset val="134"/>
      </rPr>
      <t>表示；鑫叶葡萄理赔中，地址有误，</t>
    </r>
    <r>
      <rPr>
        <sz val="10"/>
        <rFont val="Times New Roman"/>
        <family val="1"/>
      </rPr>
      <t>“</t>
    </r>
    <r>
      <rPr>
        <sz val="10"/>
        <rFont val="宋体"/>
        <family val="3"/>
        <charset val="134"/>
      </rPr>
      <t>仙峰</t>
    </r>
    <r>
      <rPr>
        <sz val="10"/>
        <rFont val="Times New Roman"/>
        <family val="1"/>
      </rPr>
      <t>”</t>
    </r>
    <r>
      <rPr>
        <sz val="10"/>
        <rFont val="宋体"/>
        <family val="3"/>
        <charset val="134"/>
      </rPr>
      <t>记成</t>
    </r>
    <r>
      <rPr>
        <sz val="10"/>
        <rFont val="Times New Roman"/>
        <family val="1"/>
      </rPr>
      <t>“</t>
    </r>
    <r>
      <rPr>
        <sz val="10"/>
        <rFont val="宋体"/>
        <family val="3"/>
        <charset val="134"/>
      </rPr>
      <t>仙锋</t>
    </r>
    <r>
      <rPr>
        <sz val="10"/>
        <rFont val="Times New Roman"/>
        <family val="1"/>
      </rPr>
      <t>”</t>
    </r>
    <r>
      <rPr>
        <sz val="10"/>
        <rFont val="宋体"/>
        <family val="3"/>
        <charset val="134"/>
      </rPr>
      <t>；扣</t>
    </r>
    <r>
      <rPr>
        <sz val="10"/>
        <rFont val="Times New Roman"/>
        <family val="1"/>
      </rPr>
      <t>5</t>
    </r>
    <r>
      <rPr>
        <sz val="10"/>
        <rFont val="宋体"/>
        <family val="3"/>
        <charset val="134"/>
      </rPr>
      <t>分。</t>
    </r>
    <r>
      <rPr>
        <sz val="10"/>
        <rFont val="Times New Roman"/>
        <family val="1"/>
      </rPr>
      <t xml:space="preserve">  </t>
    </r>
  </si>
  <si>
    <r>
      <rPr>
        <sz val="10"/>
        <rFont val="宋体"/>
        <family val="3"/>
        <charset val="134"/>
      </rPr>
      <t>资料报送</t>
    </r>
  </si>
  <si>
    <r>
      <rPr>
        <sz val="10"/>
        <rFont val="宋体"/>
        <family val="3"/>
        <charset val="134"/>
      </rPr>
      <t>各承保机构按照要求及时报送有关农业保险的数据资料（包括但不限于报表、工作总结、资金申请），上报资料数据准确、真实，报送及时、资料齐全。</t>
    </r>
  </si>
  <si>
    <r>
      <t>1</t>
    </r>
    <r>
      <rPr>
        <sz val="10"/>
        <rFont val="宋体"/>
        <family val="3"/>
        <charset val="134"/>
      </rPr>
      <t>、各承保机构未在规定时间内报送资料，每延误一个工作日扣</t>
    </r>
    <r>
      <rPr>
        <sz val="10"/>
        <rFont val="Times New Roman"/>
        <family val="1"/>
      </rPr>
      <t>0.5</t>
    </r>
    <r>
      <rPr>
        <sz val="10"/>
        <rFont val="宋体"/>
        <family val="3"/>
        <charset val="134"/>
      </rPr>
      <t>分。</t>
    </r>
    <r>
      <rPr>
        <sz val="10"/>
        <rFont val="Times New Roman"/>
        <family val="1"/>
      </rPr>
      <t xml:space="preserve">                                                                                                                                               2</t>
    </r>
    <r>
      <rPr>
        <sz val="10"/>
        <rFont val="宋体"/>
        <family val="3"/>
        <charset val="134"/>
      </rPr>
      <t>、报送资料出现数据不准确，每处扣</t>
    </r>
    <r>
      <rPr>
        <sz val="10"/>
        <rFont val="Times New Roman"/>
        <family val="1"/>
      </rPr>
      <t>0.5</t>
    </r>
    <r>
      <rPr>
        <sz val="10"/>
        <rFont val="宋体"/>
        <family val="3"/>
        <charset val="134"/>
      </rPr>
      <t>分。</t>
    </r>
    <r>
      <rPr>
        <sz val="10"/>
        <rFont val="Times New Roman"/>
        <family val="1"/>
      </rPr>
      <t xml:space="preserve">                                                                                                                                                                     </t>
    </r>
    <r>
      <rPr>
        <sz val="10"/>
        <rFont val="宋体"/>
        <family val="3"/>
        <charset val="134"/>
      </rPr>
      <t>扣完为止。</t>
    </r>
  </si>
  <si>
    <r>
      <rPr>
        <sz val="10"/>
        <rFont val="宋体"/>
        <family val="3"/>
        <charset val="134"/>
      </rPr>
      <t>总分</t>
    </r>
  </si>
  <si>
    <r>
      <rPr>
        <sz val="10"/>
        <rFont val="宋体"/>
        <family val="3"/>
        <charset val="134"/>
      </rPr>
      <t>加减分情况</t>
    </r>
  </si>
  <si>
    <r>
      <rPr>
        <sz val="10"/>
        <rFont val="宋体"/>
        <family val="3"/>
        <charset val="134"/>
      </rPr>
      <t>加分项</t>
    </r>
  </si>
  <si>
    <r>
      <t>1</t>
    </r>
    <r>
      <rPr>
        <sz val="10"/>
        <rFont val="宋体"/>
        <family val="3"/>
        <charset val="134"/>
      </rPr>
      <t>、创新新品种、新技术和新模式。</t>
    </r>
    <r>
      <rPr>
        <sz val="10"/>
        <rFont val="Times New Roman"/>
        <family val="1"/>
      </rPr>
      <t xml:space="preserve">                                          2</t>
    </r>
    <r>
      <rPr>
        <sz val="10"/>
        <rFont val="宋体"/>
        <family val="3"/>
        <charset val="134"/>
      </rPr>
      <t>、在新闻媒体正面报道农业保险。</t>
    </r>
    <r>
      <rPr>
        <sz val="10"/>
        <rFont val="Times New Roman"/>
        <family val="1"/>
      </rPr>
      <t xml:space="preserve">                                    3</t>
    </r>
    <r>
      <rPr>
        <sz val="10"/>
        <rFont val="宋体"/>
        <family val="3"/>
        <charset val="134"/>
      </rPr>
      <t>、农业保险工作受到表彰。</t>
    </r>
  </si>
  <si>
    <r>
      <t>1</t>
    </r>
    <r>
      <rPr>
        <sz val="10"/>
        <rFont val="宋体"/>
        <family val="3"/>
        <charset val="134"/>
      </rPr>
      <t>、承保机构开展政策性农业保险新品种、新模式、运用查勘理赔新技术新设备的，每项加</t>
    </r>
    <r>
      <rPr>
        <sz val="10"/>
        <rFont val="Times New Roman"/>
        <family val="1"/>
      </rPr>
      <t>2</t>
    </r>
    <r>
      <rPr>
        <sz val="10"/>
        <rFont val="宋体"/>
        <family val="3"/>
        <charset val="134"/>
      </rPr>
      <t>分。</t>
    </r>
    <r>
      <rPr>
        <sz val="10"/>
        <rFont val="Times New Roman"/>
        <family val="1"/>
      </rPr>
      <t xml:space="preserve">                                                                                                                    2</t>
    </r>
    <r>
      <rPr>
        <sz val="10"/>
        <rFont val="宋体"/>
        <family val="3"/>
        <charset val="134"/>
      </rPr>
      <t>、承保机构在省级以上报刊、电视、广播等正面宣传报道农业保险的每项加</t>
    </r>
    <r>
      <rPr>
        <sz val="10"/>
        <rFont val="Times New Roman"/>
        <family val="1"/>
      </rPr>
      <t>2</t>
    </r>
    <r>
      <rPr>
        <sz val="10"/>
        <rFont val="宋体"/>
        <family val="3"/>
        <charset val="134"/>
      </rPr>
      <t>分，本项加分不超过</t>
    </r>
    <r>
      <rPr>
        <sz val="10"/>
        <rFont val="Times New Roman"/>
        <family val="1"/>
      </rPr>
      <t>4</t>
    </r>
    <r>
      <rPr>
        <sz val="10"/>
        <rFont val="宋体"/>
        <family val="3"/>
        <charset val="134"/>
      </rPr>
      <t>分。</t>
    </r>
    <r>
      <rPr>
        <sz val="10"/>
        <rFont val="Times New Roman"/>
        <family val="1"/>
      </rPr>
      <t xml:space="preserve">                                                                                                                     3</t>
    </r>
    <r>
      <rPr>
        <sz val="10"/>
        <rFont val="宋体"/>
        <family val="3"/>
        <charset val="134"/>
      </rPr>
      <t>、受到中央、省级农业保险职能部门表彰，每项加</t>
    </r>
    <r>
      <rPr>
        <sz val="10"/>
        <rFont val="Times New Roman"/>
        <family val="1"/>
      </rPr>
      <t>2</t>
    </r>
    <r>
      <rPr>
        <sz val="10"/>
        <rFont val="宋体"/>
        <family val="3"/>
        <charset val="134"/>
      </rPr>
      <t>分。提供相关证明材料复印件，以及新技术、新设备应用证明复印件，并加盖承保机构公章。</t>
    </r>
  </si>
  <si>
    <r>
      <t>1.</t>
    </r>
    <r>
      <rPr>
        <sz val="10"/>
        <rFont val="宋体"/>
        <family val="3"/>
        <charset val="134"/>
      </rPr>
      <t>农险移动作业管理系统（</t>
    </r>
    <r>
      <rPr>
        <sz val="10"/>
        <rFont val="Times New Roman"/>
        <family val="1"/>
      </rPr>
      <t>AI</t>
    </r>
    <r>
      <rPr>
        <sz val="10"/>
        <rFont val="宋体"/>
        <family val="3"/>
        <charset val="134"/>
      </rPr>
      <t>农宝），实现移动端线上投保、验标、报案、查勘、综合查询等农险经营管理和客户服务功能；</t>
    </r>
    <r>
      <rPr>
        <sz val="10"/>
        <rFont val="Times New Roman"/>
        <family val="1"/>
      </rPr>
      <t xml:space="preserve">                                              2.</t>
    </r>
    <r>
      <rPr>
        <sz val="10"/>
        <rFont val="宋体"/>
        <family val="3"/>
        <charset val="134"/>
      </rPr>
      <t>农险客户服务工具</t>
    </r>
    <r>
      <rPr>
        <sz val="10"/>
        <rFont val="Times New Roman"/>
        <family val="1"/>
      </rPr>
      <t>“</t>
    </r>
    <r>
      <rPr>
        <sz val="10"/>
        <rFont val="宋体"/>
        <family val="3"/>
        <charset val="134"/>
      </rPr>
      <t>平安爱农保</t>
    </r>
    <r>
      <rPr>
        <sz val="10"/>
        <rFont val="Times New Roman"/>
        <family val="1"/>
      </rPr>
      <t>”</t>
    </r>
    <r>
      <rPr>
        <sz val="10"/>
        <rFont val="宋体"/>
        <family val="3"/>
        <charset val="134"/>
      </rPr>
      <t>，为农民提供保单及案件信息查询，在线缴费，电子保单及电子发票在线下载，微信报案等一站式服务；马氏玉米受损现场运用无人机查勘。</t>
    </r>
  </si>
  <si>
    <r>
      <rPr>
        <sz val="10"/>
        <rFont val="宋体"/>
        <family val="3"/>
        <charset val="134"/>
      </rPr>
      <t>扣分项</t>
    </r>
  </si>
  <si>
    <r>
      <t>1</t>
    </r>
    <r>
      <rPr>
        <sz val="10"/>
        <rFont val="宋体"/>
        <family val="3"/>
        <charset val="134"/>
      </rPr>
      <t>、受到批评处罚。</t>
    </r>
    <r>
      <rPr>
        <sz val="10"/>
        <rFont val="Times New Roman"/>
        <family val="1"/>
      </rPr>
      <t xml:space="preserve">                                                                             2</t>
    </r>
    <r>
      <rPr>
        <sz val="10"/>
        <rFont val="宋体"/>
        <family val="3"/>
        <charset val="134"/>
      </rPr>
      <t>、发生负面事件。</t>
    </r>
  </si>
  <si>
    <r>
      <t>1</t>
    </r>
    <r>
      <rPr>
        <sz val="10"/>
        <rFont val="宋体"/>
        <family val="3"/>
        <charset val="134"/>
      </rPr>
      <t>、受通报批评或处罚、约谈，每次扣</t>
    </r>
    <r>
      <rPr>
        <sz val="10"/>
        <rFont val="Times New Roman"/>
        <family val="1"/>
      </rPr>
      <t>2</t>
    </r>
    <r>
      <rPr>
        <sz val="10"/>
        <rFont val="宋体"/>
        <family val="3"/>
        <charset val="134"/>
      </rPr>
      <t>分。</t>
    </r>
    <r>
      <rPr>
        <sz val="10"/>
        <rFont val="Times New Roman"/>
        <family val="1"/>
      </rPr>
      <t xml:space="preserve">                                                                                                                                                                                                                                                                                                                                                                    2</t>
    </r>
    <r>
      <rPr>
        <sz val="10"/>
        <rFont val="宋体"/>
        <family val="3"/>
        <charset val="134"/>
      </rPr>
      <t>、发生上访事件或负面舆情，每项扣</t>
    </r>
    <r>
      <rPr>
        <sz val="10"/>
        <rFont val="Times New Roman"/>
        <family val="1"/>
      </rPr>
      <t>2</t>
    </r>
    <r>
      <rPr>
        <sz val="10"/>
        <rFont val="宋体"/>
        <family val="3"/>
        <charset val="134"/>
      </rPr>
      <t>分，扣完为止。</t>
    </r>
    <r>
      <rPr>
        <sz val="10"/>
        <rFont val="Times New Roman"/>
        <family val="1"/>
      </rPr>
      <t xml:space="preserve">                                                                                                                                                          3</t>
    </r>
    <r>
      <rPr>
        <sz val="10"/>
        <rFont val="宋体"/>
        <family val="3"/>
        <charset val="134"/>
      </rPr>
      <t>、提供投诉电话接收信息记录及处理清单，以及银保监局、财政部门处罚，约谈相关文件并加盖承保机构公章。</t>
    </r>
  </si>
  <si>
    <r>
      <rPr>
        <sz val="10"/>
        <rFont val="宋体"/>
        <family val="3"/>
        <charset val="134"/>
      </rPr>
      <t>附件</t>
    </r>
    <r>
      <rPr>
        <sz val="10"/>
        <rFont val="Times New Roman"/>
        <family val="1"/>
      </rPr>
      <t>4</t>
    </r>
  </si>
  <si>
    <r>
      <rPr>
        <sz val="10"/>
        <color rgb="FF000000"/>
        <rFont val="宋体"/>
        <family val="3"/>
        <charset val="134"/>
      </rPr>
      <t>项目单位：中国太平洋财产保险股份有限公司澧县支公司</t>
    </r>
  </si>
  <si>
    <r>
      <rPr>
        <sz val="10"/>
        <rFont val="宋体"/>
        <family val="3"/>
        <charset val="134"/>
      </rPr>
      <t>承保机构应配备专兼职人员数量为</t>
    </r>
    <r>
      <rPr>
        <sz val="10"/>
        <rFont val="Times New Roman"/>
        <family val="1"/>
      </rPr>
      <t>3</t>
    </r>
    <r>
      <rPr>
        <sz val="10"/>
        <rFont val="宋体"/>
        <family val="3"/>
        <charset val="134"/>
      </rPr>
      <t>人（</t>
    </r>
    <r>
      <rPr>
        <sz val="10"/>
        <rFont val="Times New Roman"/>
        <family val="1"/>
      </rPr>
      <t>420.48/200=2.1</t>
    </r>
    <r>
      <rPr>
        <sz val="10"/>
        <rFont val="宋体"/>
        <family val="3"/>
        <charset val="134"/>
      </rPr>
      <t>）；实际配备人数为</t>
    </r>
    <r>
      <rPr>
        <sz val="10"/>
        <rFont val="Times New Roman"/>
        <family val="1"/>
      </rPr>
      <t>5</t>
    </r>
    <r>
      <rPr>
        <sz val="10"/>
        <rFont val="宋体"/>
        <family val="3"/>
        <charset val="134"/>
      </rPr>
      <t>人。共有专兼职人员</t>
    </r>
    <r>
      <rPr>
        <sz val="10"/>
        <rFont val="Times New Roman"/>
        <family val="1"/>
      </rPr>
      <t>289</t>
    </r>
    <r>
      <rPr>
        <sz val="10"/>
        <rFont val="宋体"/>
        <family val="3"/>
        <charset val="134"/>
      </rPr>
      <t>名</t>
    </r>
    <r>
      <rPr>
        <sz val="10"/>
        <rFont val="Times New Roman"/>
        <family val="1"/>
      </rPr>
      <t>,</t>
    </r>
  </si>
  <si>
    <r>
      <rPr>
        <sz val="10"/>
        <rFont val="宋体"/>
        <family val="3"/>
        <charset val="134"/>
      </rPr>
      <t>已配备</t>
    </r>
    <r>
      <rPr>
        <sz val="10"/>
        <rFont val="Times New Roman"/>
        <family val="1"/>
      </rPr>
      <t>4</t>
    </r>
    <r>
      <rPr>
        <sz val="10"/>
        <rFont val="宋体"/>
        <family val="3"/>
        <charset val="134"/>
      </rPr>
      <t>台车辆。</t>
    </r>
  </si>
  <si>
    <r>
      <rPr>
        <sz val="10"/>
        <rFont val="宋体"/>
        <family val="3"/>
        <charset val="134"/>
      </rPr>
      <t>问卷调查发现个别农户承保品种、数量与实际种植数量品种不相符扣</t>
    </r>
    <r>
      <rPr>
        <sz val="10"/>
        <rFont val="Times New Roman"/>
        <family val="1"/>
      </rPr>
      <t>4</t>
    </r>
    <r>
      <rPr>
        <sz val="10"/>
        <rFont val="宋体"/>
        <family val="3"/>
        <charset val="134"/>
      </rPr>
      <t>分。</t>
    </r>
  </si>
  <si>
    <r>
      <rPr>
        <sz val="10"/>
        <rFont val="宋体"/>
        <family val="3"/>
        <charset val="134"/>
      </rPr>
      <t>根据现场调查有</t>
    </r>
    <r>
      <rPr>
        <sz val="10"/>
        <rFont val="Times New Roman"/>
        <family val="1"/>
      </rPr>
      <t>1</t>
    </r>
    <r>
      <rPr>
        <sz val="10"/>
        <rFont val="宋体"/>
        <family val="3"/>
        <charset val="134"/>
      </rPr>
      <t>户农户表示未通过转账支付到户；理赔不及时，盐井镇张家垱村</t>
    </r>
    <r>
      <rPr>
        <sz val="10"/>
        <rFont val="Times New Roman"/>
        <family val="1"/>
      </rPr>
      <t>4</t>
    </r>
    <r>
      <rPr>
        <sz val="10"/>
        <rFont val="宋体"/>
        <family val="3"/>
        <charset val="134"/>
      </rPr>
      <t>户未在达成理赔协议</t>
    </r>
    <r>
      <rPr>
        <sz val="10"/>
        <rFont val="Times New Roman"/>
        <family val="1"/>
      </rPr>
      <t>10</t>
    </r>
    <r>
      <rPr>
        <sz val="10"/>
        <rFont val="宋体"/>
        <family val="3"/>
        <charset val="134"/>
      </rPr>
      <t>日内支付到位；查勘不及时。小渡口镇夹堤口村、顺林桥村和双堰村未在</t>
    </r>
    <r>
      <rPr>
        <sz val="10"/>
        <rFont val="Times New Roman"/>
        <family val="1"/>
      </rPr>
      <t>24</t>
    </r>
    <r>
      <rPr>
        <sz val="10"/>
        <rFont val="宋体"/>
        <family val="3"/>
        <charset val="134"/>
      </rPr>
      <t>小时之内现场查勘。共扣</t>
    </r>
    <r>
      <rPr>
        <sz val="10"/>
        <rFont val="Times New Roman"/>
        <family val="1"/>
      </rPr>
      <t>4</t>
    </r>
    <r>
      <rPr>
        <sz val="10"/>
        <rFont val="宋体"/>
        <family val="3"/>
        <charset val="134"/>
      </rPr>
      <t>分。</t>
    </r>
  </si>
  <si>
    <r>
      <rPr>
        <sz val="10"/>
        <rFont val="宋体"/>
        <family val="3"/>
        <charset val="134"/>
      </rPr>
      <t>公示照片存在不清晰情况，扣</t>
    </r>
    <r>
      <rPr>
        <sz val="10"/>
        <rFont val="Times New Roman"/>
        <family val="1"/>
      </rPr>
      <t>2</t>
    </r>
    <r>
      <rPr>
        <sz val="10"/>
        <rFont val="宋体"/>
        <family val="3"/>
        <charset val="134"/>
      </rPr>
      <t>分。</t>
    </r>
  </si>
  <si>
    <r>
      <rPr>
        <sz val="10"/>
        <rFont val="宋体"/>
        <family val="3"/>
        <charset val="134"/>
      </rPr>
      <t>承保机构简单赔付率最高值为人保财险简单赔付率</t>
    </r>
    <r>
      <rPr>
        <sz val="10"/>
        <rFont val="Times New Roman"/>
        <family val="1"/>
      </rPr>
      <t>69.01%</t>
    </r>
    <r>
      <rPr>
        <sz val="10"/>
        <rFont val="宋体"/>
        <family val="3"/>
        <charset val="134"/>
      </rPr>
      <t>，太平洋财险得分：</t>
    </r>
    <r>
      <rPr>
        <sz val="10"/>
        <rFont val="Times New Roman"/>
        <family val="1"/>
      </rPr>
      <t>67.2%/69.01%*10=9.74</t>
    </r>
    <r>
      <rPr>
        <sz val="10"/>
        <rFont val="宋体"/>
        <family val="3"/>
        <charset val="134"/>
      </rPr>
      <t>分。</t>
    </r>
  </si>
  <si>
    <r>
      <rPr>
        <sz val="10"/>
        <rFont val="宋体"/>
        <family val="3"/>
        <charset val="134"/>
      </rPr>
      <t>满意度为</t>
    </r>
    <r>
      <rPr>
        <sz val="10"/>
        <rFont val="Times New Roman"/>
        <family val="1"/>
      </rPr>
      <t>77.33%,</t>
    </r>
    <r>
      <rPr>
        <sz val="10"/>
        <rFont val="宋体"/>
        <family val="3"/>
        <charset val="134"/>
      </rPr>
      <t>扣</t>
    </r>
    <r>
      <rPr>
        <sz val="10"/>
        <rFont val="Times New Roman"/>
        <family val="1"/>
      </rPr>
      <t>2</t>
    </r>
    <r>
      <rPr>
        <sz val="10"/>
        <rFont val="宋体"/>
        <family val="3"/>
        <charset val="134"/>
      </rPr>
      <t>分。</t>
    </r>
  </si>
  <si>
    <r>
      <t>1</t>
    </r>
    <r>
      <rPr>
        <sz val="10"/>
        <rFont val="宋体"/>
        <family val="3"/>
        <charset val="134"/>
      </rPr>
      <t>、未树立大型宣传板的各承保机构按承保规模比例共扣</t>
    </r>
    <r>
      <rPr>
        <sz val="10"/>
        <rFont val="Times New Roman"/>
        <family val="1"/>
      </rPr>
      <t>5</t>
    </r>
    <r>
      <rPr>
        <sz val="10"/>
        <rFont val="宋体"/>
        <family val="3"/>
        <charset val="134"/>
      </rPr>
      <t>分</t>
    </r>
    <r>
      <rPr>
        <sz val="10"/>
        <rFont val="Times New Roman"/>
        <family val="1"/>
      </rPr>
      <t xml:space="preserve">                                                                                                                                                                2</t>
    </r>
    <r>
      <rPr>
        <sz val="10"/>
        <rFont val="宋体"/>
        <family val="3"/>
        <charset val="134"/>
      </rPr>
      <t>、评价单位在每个乡镇分别抽查各个开展了农险业务的承保机构</t>
    </r>
    <r>
      <rPr>
        <sz val="10"/>
        <rFont val="Times New Roman"/>
        <family val="1"/>
      </rPr>
      <t>5</t>
    </r>
    <r>
      <rPr>
        <sz val="10"/>
        <rFont val="宋体"/>
        <family val="3"/>
        <charset val="134"/>
      </rPr>
      <t>个以上投保农户，投保农户不知晓农业保险政策的，每次扣</t>
    </r>
    <r>
      <rPr>
        <sz val="10"/>
        <rFont val="Times New Roman"/>
        <family val="1"/>
      </rPr>
      <t>0.5</t>
    </r>
    <r>
      <rPr>
        <sz val="10"/>
        <rFont val="宋体"/>
        <family val="3"/>
        <charset val="134"/>
      </rPr>
      <t>分；未发放宣传单每次扣</t>
    </r>
    <r>
      <rPr>
        <sz val="10"/>
        <rFont val="Times New Roman"/>
        <family val="1"/>
      </rPr>
      <t>0.5</t>
    </r>
    <r>
      <rPr>
        <sz val="10"/>
        <rFont val="宋体"/>
        <family val="3"/>
        <charset val="134"/>
      </rPr>
      <t>分。</t>
    </r>
    <r>
      <rPr>
        <sz val="10"/>
        <rFont val="Times New Roman"/>
        <family val="1"/>
      </rPr>
      <t xml:space="preserve">                                                                                                                         3</t>
    </r>
    <r>
      <rPr>
        <sz val="10"/>
        <rFont val="宋体"/>
        <family val="3"/>
        <charset val="134"/>
      </rPr>
      <t>、各承保机构未将投保须知、承保流程，理赔流程、联系人、业务咨询电话和省县两级监督电话，以及各险种对应的承保机构名称、全国客服电话及区县服务电话等信息张贴至乡镇、村委会等场所，每少</t>
    </r>
    <r>
      <rPr>
        <sz val="10"/>
        <rFont val="Times New Roman"/>
        <family val="1"/>
      </rPr>
      <t>1</t>
    </r>
    <r>
      <rPr>
        <sz val="10"/>
        <rFont val="宋体"/>
        <family val="3"/>
        <charset val="134"/>
      </rPr>
      <t>个乡镇扣</t>
    </r>
    <r>
      <rPr>
        <sz val="10"/>
        <rFont val="Times New Roman"/>
        <family val="1"/>
      </rPr>
      <t>1</t>
    </r>
    <r>
      <rPr>
        <sz val="10"/>
        <rFont val="宋体"/>
        <family val="3"/>
        <charset val="134"/>
      </rPr>
      <t>分，每少</t>
    </r>
    <r>
      <rPr>
        <sz val="10"/>
        <rFont val="Times New Roman"/>
        <family val="1"/>
      </rPr>
      <t>1</t>
    </r>
    <r>
      <rPr>
        <sz val="10"/>
        <rFont val="宋体"/>
        <family val="3"/>
        <charset val="134"/>
      </rPr>
      <t>个村扣</t>
    </r>
    <r>
      <rPr>
        <sz val="10"/>
        <rFont val="Times New Roman"/>
        <family val="1"/>
      </rPr>
      <t>0.5</t>
    </r>
    <r>
      <rPr>
        <sz val="10"/>
        <rFont val="宋体"/>
        <family val="3"/>
        <charset val="134"/>
      </rPr>
      <t>分。</t>
    </r>
    <r>
      <rPr>
        <sz val="10"/>
        <rFont val="Times New Roman"/>
        <family val="1"/>
      </rPr>
      <t xml:space="preserve">     </t>
    </r>
    <r>
      <rPr>
        <sz val="10"/>
        <color rgb="FFFF0000"/>
        <rFont val="Times New Roman"/>
        <family val="1"/>
      </rPr>
      <t xml:space="preserve">  </t>
    </r>
    <r>
      <rPr>
        <sz val="10"/>
        <rFont val="Times New Roman"/>
        <family val="1"/>
      </rPr>
      <t xml:space="preserve">                                                                                                                                                                                4</t>
    </r>
    <r>
      <rPr>
        <sz val="10"/>
        <rFont val="宋体"/>
        <family val="3"/>
        <charset val="134"/>
      </rPr>
      <t>、未开展集中宣传活动的承保机构扣</t>
    </r>
    <r>
      <rPr>
        <sz val="10"/>
        <rFont val="Times New Roman"/>
        <family val="1"/>
      </rPr>
      <t>2</t>
    </r>
    <r>
      <rPr>
        <sz val="10"/>
        <rFont val="宋体"/>
        <family val="3"/>
        <charset val="134"/>
      </rPr>
      <t>分。</t>
    </r>
    <r>
      <rPr>
        <sz val="10"/>
        <rFont val="Times New Roman"/>
        <family val="1"/>
      </rPr>
      <t xml:space="preserve">                                                                                                                                                                                                                                                                                                                                                                              5</t>
    </r>
    <r>
      <rPr>
        <sz val="10"/>
        <rFont val="宋体"/>
        <family val="3"/>
        <charset val="134"/>
      </rPr>
      <t>、未开展集中培训的，每缺少</t>
    </r>
    <r>
      <rPr>
        <sz val="10"/>
        <rFont val="Times New Roman"/>
        <family val="1"/>
      </rPr>
      <t>1</t>
    </r>
    <r>
      <rPr>
        <sz val="10"/>
        <rFont val="宋体"/>
        <family val="3"/>
        <charset val="134"/>
      </rPr>
      <t>次，扣</t>
    </r>
    <r>
      <rPr>
        <sz val="10"/>
        <rFont val="Times New Roman"/>
        <family val="1"/>
      </rPr>
      <t>1</t>
    </r>
    <r>
      <rPr>
        <sz val="10"/>
        <rFont val="宋体"/>
        <family val="3"/>
        <charset val="134"/>
      </rPr>
      <t>分。</t>
    </r>
    <r>
      <rPr>
        <sz val="10"/>
        <rFont val="Times New Roman"/>
        <family val="1"/>
      </rPr>
      <t xml:space="preserve">                                                                                                                                                                </t>
    </r>
    <r>
      <rPr>
        <sz val="10"/>
        <rFont val="宋体"/>
        <family val="3"/>
        <charset val="134"/>
      </rPr>
      <t>本项得分以</t>
    </r>
    <r>
      <rPr>
        <sz val="10"/>
        <rFont val="Times New Roman"/>
        <family val="1"/>
      </rPr>
      <t>1-5</t>
    </r>
    <r>
      <rPr>
        <sz val="10"/>
        <rFont val="宋体"/>
        <family val="3"/>
        <charset val="134"/>
      </rPr>
      <t>项累计扣分后加总为最后得分。</t>
    </r>
    <r>
      <rPr>
        <sz val="10"/>
        <rFont val="Times New Roman"/>
        <family val="1"/>
      </rPr>
      <t xml:space="preserve">                                                                                                                                                                        </t>
    </r>
    <r>
      <rPr>
        <sz val="10"/>
        <rFont val="宋体"/>
        <family val="3"/>
        <charset val="134"/>
      </rPr>
      <t>宣传和培训以评价单位抽查及查阅活动或培训记录、签到表、课件、现场照片等佐证资料为准。</t>
    </r>
  </si>
  <si>
    <r>
      <rPr>
        <sz val="10"/>
        <rFont val="宋体"/>
        <family val="3"/>
        <charset val="134"/>
      </rPr>
      <t>经抽查有</t>
    </r>
    <r>
      <rPr>
        <sz val="10"/>
        <rFont val="Times New Roman"/>
        <family val="1"/>
      </rPr>
      <t>35</t>
    </r>
    <r>
      <rPr>
        <sz val="10"/>
        <rFont val="宋体"/>
        <family val="3"/>
        <charset val="134"/>
      </rPr>
      <t>户不知道农业保险相关政策，</t>
    </r>
    <r>
      <rPr>
        <sz val="10"/>
        <rFont val="Times New Roman"/>
        <family val="1"/>
      </rPr>
      <t>18</t>
    </r>
    <r>
      <rPr>
        <sz val="10"/>
        <rFont val="宋体"/>
        <family val="3"/>
        <charset val="134"/>
      </rPr>
      <t>户表示承保机构未发放宣传单，共扣</t>
    </r>
    <r>
      <rPr>
        <sz val="10"/>
        <rFont val="Times New Roman"/>
        <family val="1"/>
      </rPr>
      <t>4</t>
    </r>
    <r>
      <rPr>
        <sz val="10"/>
        <rFont val="宋体"/>
        <family val="3"/>
        <charset val="134"/>
      </rPr>
      <t xml:space="preserve">分。
</t>
    </r>
    <r>
      <rPr>
        <sz val="10"/>
        <rFont val="Times New Roman"/>
        <family val="1"/>
      </rPr>
      <t xml:space="preserve"> </t>
    </r>
    <r>
      <rPr>
        <sz val="10"/>
        <rFont val="宋体"/>
        <family val="3"/>
        <charset val="134"/>
      </rPr>
      <t>承保机构已树立大型宣传板、各承保</t>
    </r>
    <r>
      <rPr>
        <sz val="10"/>
        <rFont val="Times New Roman"/>
        <family val="1"/>
      </rPr>
      <t xml:space="preserve"> </t>
    </r>
    <r>
      <rPr>
        <sz val="10"/>
        <rFont val="宋体"/>
        <family val="3"/>
        <charset val="134"/>
      </rPr>
      <t>机构将投保须知等相关信息已张贴至乡镇、村委会场所、已开展集中宣传活动、集中培训。得</t>
    </r>
    <r>
      <rPr>
        <sz val="10"/>
        <rFont val="Times New Roman"/>
        <family val="1"/>
      </rPr>
      <t>6</t>
    </r>
    <r>
      <rPr>
        <sz val="10"/>
        <rFont val="宋体"/>
        <family val="3"/>
        <charset val="134"/>
      </rPr>
      <t>分。</t>
    </r>
    <r>
      <rPr>
        <sz val="10"/>
        <rFont val="Times New Roman"/>
        <family val="1"/>
      </rPr>
      <t xml:space="preserve">    </t>
    </r>
  </si>
  <si>
    <r>
      <rPr>
        <sz val="10"/>
        <rFont val="宋体"/>
        <family val="3"/>
        <charset val="134"/>
      </rPr>
      <t>受灾人熊云新，被保险人签名处为刘光新。复兴镇双堰村理赔档案中，定损清单受灾农户与农户签字姓名未对应，余习界、李继坤位置交换。向才武签名处向才伍；金罗镇幸福桥社区理赔清单中有</t>
    </r>
    <r>
      <rPr>
        <sz val="10"/>
        <rFont val="Times New Roman"/>
        <family val="1"/>
      </rPr>
      <t>7</t>
    </r>
    <r>
      <rPr>
        <sz val="10"/>
        <rFont val="宋体"/>
        <family val="3"/>
        <charset val="134"/>
      </rPr>
      <t>户签名处未对应。个别档案信息不准确。共扣</t>
    </r>
    <r>
      <rPr>
        <sz val="10"/>
        <rFont val="Times New Roman"/>
        <family val="1"/>
      </rPr>
      <t>2</t>
    </r>
    <r>
      <rPr>
        <sz val="10"/>
        <rFont val="宋体"/>
        <family val="3"/>
        <charset val="134"/>
      </rPr>
      <t>分。</t>
    </r>
  </si>
  <si>
    <r>
      <rPr>
        <sz val="10"/>
        <rFont val="宋体"/>
        <family val="3"/>
        <charset val="134"/>
      </rPr>
      <t>使用</t>
    </r>
    <r>
      <rPr>
        <sz val="10"/>
        <rFont val="Times New Roman"/>
        <family val="1"/>
      </rPr>
      <t>e</t>
    </r>
    <r>
      <rPr>
        <sz val="10"/>
        <rFont val="宋体"/>
        <family val="3"/>
        <charset val="134"/>
      </rPr>
      <t>农险查勘助手主要实现农险（包括种植险、养殖险、林业险）查勘案件信息采集、上报、归档和审阅。可加分。</t>
    </r>
  </si>
  <si>
    <r>
      <t>1</t>
    </r>
    <r>
      <rPr>
        <sz val="11"/>
        <color rgb="FF000000"/>
        <rFont val="宋体"/>
        <family val="3"/>
        <charset val="134"/>
      </rPr>
      <t>、人保财险、中华财险、太平洋财险澧县支公司</t>
    </r>
    <r>
      <rPr>
        <sz val="11"/>
        <color rgb="FF000000"/>
        <rFont val="Times New Roman"/>
        <family val="1"/>
      </rPr>
      <t>2020</t>
    </r>
    <r>
      <rPr>
        <sz val="11"/>
        <color rgb="FF000000"/>
        <rFont val="宋体"/>
        <family val="3"/>
        <charset val="134"/>
      </rPr>
      <t>年无未决赔款。</t>
    </r>
  </si>
  <si>
    <r>
      <rPr>
        <sz val="11"/>
        <rFont val="宋体"/>
        <family val="3"/>
        <charset val="134"/>
      </rPr>
      <t>附件</t>
    </r>
    <r>
      <rPr>
        <sz val="11"/>
        <rFont val="Times New Roman"/>
        <family val="1"/>
      </rPr>
      <t>5</t>
    </r>
  </si>
  <si>
    <r>
      <rPr>
        <sz val="11"/>
        <rFont val="宋体"/>
        <family val="3"/>
        <charset val="134"/>
      </rPr>
      <t>承保机构</t>
    </r>
  </si>
  <si>
    <t>品种</t>
  </si>
  <si>
    <t>承保情况</t>
  </si>
  <si>
    <t>理赔情况</t>
  </si>
  <si>
    <t>承保户数</t>
  </si>
  <si>
    <t>保险费率</t>
  </si>
  <si>
    <t>保费收入（元）</t>
  </si>
  <si>
    <t>中央财政补贴</t>
  </si>
  <si>
    <t>省级财政补贴</t>
  </si>
  <si>
    <t>区县财政补贴</t>
  </si>
  <si>
    <t>农户自缴部分</t>
  </si>
  <si>
    <t>总保费</t>
  </si>
  <si>
    <t>总保额</t>
  </si>
  <si>
    <t>理赔户数</t>
  </si>
  <si>
    <t>已决赔款（元）</t>
  </si>
  <si>
    <t>结案率</t>
  </si>
  <si>
    <t>比例</t>
  </si>
  <si>
    <t>拨付金额</t>
  </si>
  <si>
    <t>金额</t>
  </si>
  <si>
    <r>
      <rPr>
        <sz val="11"/>
        <rFont val="宋体"/>
        <family val="3"/>
        <charset val="134"/>
      </rPr>
      <t>中国人民财产保险股份有限公司澧县支公司</t>
    </r>
  </si>
  <si>
    <r>
      <rPr>
        <sz val="11"/>
        <color rgb="FF000000"/>
        <rFont val="宋体"/>
        <family val="3"/>
        <charset val="134"/>
      </rPr>
      <t>油菜</t>
    </r>
  </si>
  <si>
    <r>
      <rPr>
        <sz val="11"/>
        <color rgb="FF000000"/>
        <rFont val="宋体"/>
        <family val="3"/>
        <charset val="134"/>
      </rPr>
      <t>茶叶</t>
    </r>
  </si>
  <si>
    <r>
      <rPr>
        <sz val="11"/>
        <color rgb="FF000000"/>
        <rFont val="宋体"/>
        <family val="3"/>
        <charset val="134"/>
      </rPr>
      <t>能繁母猪</t>
    </r>
  </si>
  <si>
    <r>
      <rPr>
        <sz val="11"/>
        <color rgb="FF000000"/>
        <rFont val="宋体"/>
        <family val="3"/>
        <charset val="134"/>
      </rPr>
      <t>早稻</t>
    </r>
  </si>
  <si>
    <r>
      <rPr>
        <sz val="11"/>
        <color rgb="FF000000"/>
        <rFont val="宋体"/>
        <family val="3"/>
        <charset val="134"/>
      </rPr>
      <t>中稻</t>
    </r>
  </si>
  <si>
    <r>
      <rPr>
        <sz val="11"/>
        <color rgb="FF000000"/>
        <rFont val="宋体"/>
        <family val="3"/>
        <charset val="134"/>
      </rPr>
      <t>晚稻</t>
    </r>
  </si>
  <si>
    <r>
      <rPr>
        <sz val="11"/>
        <color rgb="FF000000"/>
        <rFont val="宋体"/>
        <family val="3"/>
        <charset val="134"/>
      </rPr>
      <t>育肥猪</t>
    </r>
  </si>
  <si>
    <r>
      <rPr>
        <b/>
        <sz val="11"/>
        <color rgb="FF000000"/>
        <rFont val="宋体"/>
        <family val="3"/>
        <charset val="134"/>
      </rPr>
      <t>合计</t>
    </r>
  </si>
  <si>
    <r>
      <rPr>
        <sz val="11"/>
        <rFont val="宋体"/>
        <family val="3"/>
        <charset val="134"/>
      </rPr>
      <t>中华联合财产保险股份有限公司澧县支公司</t>
    </r>
  </si>
  <si>
    <r>
      <rPr>
        <sz val="11"/>
        <color rgb="FF000000"/>
        <rFont val="宋体"/>
        <family val="3"/>
        <charset val="134"/>
      </rPr>
      <t>商品林</t>
    </r>
  </si>
  <si>
    <r>
      <rPr>
        <sz val="11"/>
        <color rgb="FF000000"/>
        <rFont val="宋体"/>
        <family val="3"/>
        <charset val="134"/>
      </rPr>
      <t>公益林</t>
    </r>
  </si>
  <si>
    <r>
      <rPr>
        <sz val="11"/>
        <color rgb="FF000000"/>
        <rFont val="宋体"/>
        <family val="3"/>
        <charset val="134"/>
      </rPr>
      <t>肓肥猪</t>
    </r>
  </si>
  <si>
    <r>
      <rPr>
        <sz val="11"/>
        <color rgb="FF000000"/>
        <rFont val="宋体"/>
        <family val="3"/>
        <charset val="134"/>
      </rPr>
      <t>生猪价格指数</t>
    </r>
  </si>
  <si>
    <r>
      <rPr>
        <sz val="11"/>
        <rFont val="宋体"/>
        <family val="3"/>
        <charset val="134"/>
      </rPr>
      <t>中国平安财产保险股份有限公司澧县支公司</t>
    </r>
  </si>
  <si>
    <r>
      <rPr>
        <sz val="11"/>
        <color rgb="FF000000"/>
        <rFont val="宋体"/>
        <family val="3"/>
        <charset val="134"/>
      </rPr>
      <t>玉米</t>
    </r>
  </si>
  <si>
    <r>
      <rPr>
        <sz val="11"/>
        <color rgb="FF000000"/>
        <rFont val="宋体"/>
        <family val="3"/>
        <charset val="134"/>
      </rPr>
      <t>葡萄</t>
    </r>
  </si>
  <si>
    <r>
      <rPr>
        <sz val="11"/>
        <color rgb="FF000000"/>
        <rFont val="宋体"/>
        <family val="3"/>
        <charset val="134"/>
      </rPr>
      <t>蔬菜</t>
    </r>
  </si>
  <si>
    <r>
      <rPr>
        <sz val="11"/>
        <color rgb="FF000000"/>
        <rFont val="宋体"/>
        <family val="3"/>
        <charset val="134"/>
      </rPr>
      <t>茶树</t>
    </r>
  </si>
  <si>
    <r>
      <rPr>
        <sz val="11"/>
        <color rgb="FF000000"/>
        <rFont val="宋体"/>
        <family val="3"/>
        <charset val="134"/>
      </rPr>
      <t>林木</t>
    </r>
  </si>
  <si>
    <r>
      <rPr>
        <sz val="11"/>
        <rFont val="宋体"/>
        <family val="3"/>
        <charset val="134"/>
      </rPr>
      <t>中国太平洋财产保险股份有限公司澧县支公司</t>
    </r>
  </si>
  <si>
    <r>
      <rPr>
        <sz val="11"/>
        <color rgb="FF000000"/>
        <rFont val="宋体"/>
        <family val="3"/>
        <charset val="134"/>
      </rPr>
      <t>柑橘</t>
    </r>
  </si>
  <si>
    <r>
      <rPr>
        <sz val="11"/>
        <color rgb="FF000000"/>
        <rFont val="宋体"/>
        <family val="3"/>
        <charset val="134"/>
      </rPr>
      <t>棉花</t>
    </r>
  </si>
  <si>
    <r>
      <rPr>
        <b/>
        <sz val="11"/>
        <rFont val="宋体"/>
        <family val="3"/>
        <charset val="134"/>
      </rPr>
      <t>合计</t>
    </r>
  </si>
  <si>
    <r>
      <rPr>
        <b/>
        <sz val="18"/>
        <rFont val="宋体"/>
        <family val="3"/>
        <charset val="134"/>
      </rPr>
      <t>澧县政策性农业保险承保与理赔明细表</t>
    </r>
  </si>
</sst>
</file>

<file path=xl/styles.xml><?xml version="1.0" encoding="utf-8"?>
<styleSheet xmlns="http://schemas.openxmlformats.org/spreadsheetml/2006/main">
  <numFmts count="6">
    <numFmt numFmtId="43" formatCode="_ * #,##0.00_ ;_ * \-#,##0.00_ ;_ * &quot;-&quot;??_ ;_ @_ "/>
    <numFmt numFmtId="176" formatCode="#,##0.00_ "/>
    <numFmt numFmtId="177" formatCode="0_ "/>
    <numFmt numFmtId="178" formatCode="#,##0_ "/>
    <numFmt numFmtId="179" formatCode="_ * #,##0_ ;_ * \-#,##0_ ;_ * &quot;-&quot;??_ ;_ @_ "/>
    <numFmt numFmtId="180" formatCode="0.00_ "/>
  </numFmts>
  <fonts count="27">
    <font>
      <sz val="11"/>
      <color theme="1"/>
      <name val="等线"/>
      <charset val="134"/>
      <scheme val="minor"/>
    </font>
    <font>
      <sz val="11"/>
      <color rgb="FF000000"/>
      <name val="Times New Roman"/>
      <family val="1"/>
    </font>
    <font>
      <sz val="11"/>
      <color rgb="FF000000"/>
      <name val="宋体"/>
      <family val="3"/>
      <charset val="134"/>
    </font>
    <font>
      <b/>
      <sz val="11"/>
      <color rgb="FF000000"/>
      <name val="宋体"/>
      <family val="3"/>
      <charset val="134"/>
    </font>
    <font>
      <b/>
      <sz val="11"/>
      <color rgb="FF000000"/>
      <name val="Times New Roman"/>
      <family val="1"/>
    </font>
    <font>
      <sz val="11"/>
      <name val="Times New Roman"/>
      <family val="1"/>
    </font>
    <font>
      <sz val="10"/>
      <color rgb="FFFF0000"/>
      <name val="宋体"/>
      <family val="3"/>
      <charset val="134"/>
    </font>
    <font>
      <sz val="11"/>
      <name val="宋体"/>
      <family val="3"/>
      <charset val="134"/>
    </font>
    <font>
      <b/>
      <sz val="11"/>
      <name val="宋体"/>
      <family val="3"/>
      <charset val="134"/>
    </font>
    <font>
      <sz val="11"/>
      <color theme="1"/>
      <name val="等线"/>
      <charset val="134"/>
      <scheme val="minor"/>
    </font>
    <font>
      <sz val="11"/>
      <color rgb="FFFF0000"/>
      <name val="宋体"/>
      <family val="3"/>
      <charset val="134"/>
    </font>
    <font>
      <sz val="11"/>
      <color theme="1"/>
      <name val="宋体"/>
      <family val="3"/>
      <charset val="134"/>
    </font>
    <font>
      <sz val="11"/>
      <color theme="1"/>
      <name val="Times New Roman"/>
      <family val="1"/>
    </font>
    <font>
      <b/>
      <sz val="11"/>
      <name val="Times New Roman"/>
      <family val="1"/>
    </font>
    <font>
      <sz val="11"/>
      <color rgb="FFFF0000"/>
      <name val="Times New Roman"/>
      <family val="1"/>
    </font>
    <font>
      <b/>
      <sz val="18"/>
      <name val="Times New Roman"/>
      <family val="1"/>
    </font>
    <font>
      <b/>
      <sz val="18"/>
      <name val="宋体"/>
      <family val="3"/>
      <charset val="134"/>
    </font>
    <font>
      <sz val="9"/>
      <name val="等线"/>
      <charset val="134"/>
      <scheme val="minor"/>
    </font>
    <font>
      <b/>
      <sz val="10"/>
      <name val="Times New Roman"/>
      <family val="1"/>
    </font>
    <font>
      <sz val="10"/>
      <name val="Times New Roman"/>
      <family val="1"/>
    </font>
    <font>
      <sz val="10"/>
      <name val="宋体"/>
      <family val="3"/>
      <charset val="134"/>
    </font>
    <font>
      <sz val="10"/>
      <color rgb="FF000000"/>
      <name val="Times New Roman"/>
      <family val="1"/>
    </font>
    <font>
      <sz val="10"/>
      <color rgb="FF000000"/>
      <name val="宋体"/>
      <family val="3"/>
      <charset val="134"/>
    </font>
    <font>
      <sz val="10"/>
      <color rgb="FFFF0000"/>
      <name val="Times New Roman"/>
      <family val="1"/>
    </font>
    <font>
      <sz val="10"/>
      <color theme="1"/>
      <name val="Times New Roman"/>
      <family val="1"/>
    </font>
    <font>
      <sz val="10"/>
      <color theme="1"/>
      <name val="宋体"/>
      <family val="3"/>
      <charset val="134"/>
    </font>
    <font>
      <b/>
      <sz val="11"/>
      <color theme="1"/>
      <name val="Times New Roman"/>
      <family val="1"/>
    </font>
  </fonts>
  <fills count="2">
    <fill>
      <patternFill patternType="none"/>
    </fill>
    <fill>
      <patternFill patternType="gray125"/>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9"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126">
    <xf numFmtId="0" fontId="0" fillId="0" borderId="0" xfId="0"/>
    <xf numFmtId="43" fontId="1" fillId="0" borderId="3"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10" fontId="1" fillId="0" borderId="2" xfId="1" applyNumberFormat="1" applyFont="1" applyFill="1" applyBorder="1" applyAlignment="1">
      <alignment horizontal="center" vertical="center"/>
    </xf>
    <xf numFmtId="43" fontId="1"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3" fontId="4"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43" fontId="5" fillId="0" borderId="2" xfId="0" applyNumberFormat="1" applyFont="1" applyFill="1" applyBorder="1" applyAlignment="1">
      <alignment horizontal="center" vertical="center"/>
    </xf>
    <xf numFmtId="43" fontId="1" fillId="0" borderId="2" xfId="1" applyNumberFormat="1" applyFont="1" applyFill="1" applyBorder="1" applyAlignment="1">
      <alignment horizontal="center" vertical="center"/>
    </xf>
    <xf numFmtId="179" fontId="1" fillId="0" borderId="2"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9" fontId="1" fillId="0" borderId="0" xfId="0" applyNumberFormat="1" applyFont="1" applyFill="1" applyBorder="1" applyAlignment="1">
      <alignment horizontal="center" vertical="center" wrapText="1"/>
    </xf>
    <xf numFmtId="10" fontId="1" fillId="0" borderId="3" xfId="1"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xf>
    <xf numFmtId="10" fontId="4" fillId="0" borderId="2" xfId="1" applyNumberFormat="1" applyFont="1" applyFill="1" applyBorder="1" applyAlignment="1">
      <alignment horizontal="center" vertical="center"/>
    </xf>
    <xf numFmtId="10" fontId="1" fillId="0" borderId="2" xfId="0" applyNumberFormat="1" applyFont="1" applyFill="1" applyBorder="1" applyAlignment="1">
      <alignment horizontal="center" vertical="center"/>
    </xf>
    <xf numFmtId="43" fontId="5" fillId="0" borderId="2" xfId="0" applyNumberFormat="1" applyFont="1" applyFill="1" applyBorder="1" applyAlignment="1">
      <alignment vertical="center" wrapText="1"/>
    </xf>
    <xf numFmtId="43" fontId="1" fillId="0" borderId="0" xfId="0" applyNumberFormat="1" applyFont="1" applyFill="1" applyBorder="1" applyAlignment="1">
      <alignment horizontal="center" vertical="center" wrapText="1"/>
    </xf>
    <xf numFmtId="10" fontId="1" fillId="0" borderId="0" xfId="1" applyNumberFormat="1" applyFont="1" applyFill="1" applyBorder="1" applyAlignment="1">
      <alignment horizontal="center" vertical="center" wrapText="1"/>
    </xf>
    <xf numFmtId="0" fontId="5" fillId="0" borderId="0" xfId="3" applyFont="1" applyAlignment="1">
      <alignment horizontal="center" wrapText="1"/>
    </xf>
    <xf numFmtId="0" fontId="5" fillId="0" borderId="0" xfId="3" applyFont="1" applyAlignment="1">
      <alignment wrapText="1"/>
    </xf>
    <xf numFmtId="0" fontId="5" fillId="0" borderId="0" xfId="3" applyFont="1" applyAlignment="1">
      <alignment horizontal="center" vertical="center" wrapText="1"/>
    </xf>
    <xf numFmtId="0" fontId="5" fillId="0" borderId="0" xfId="3" applyFont="1" applyAlignment="1">
      <alignment horizontal="left" wrapText="1"/>
    </xf>
    <xf numFmtId="0" fontId="5" fillId="0" borderId="0" xfId="3" applyFont="1" applyAlignment="1">
      <alignment vertical="center" wrapText="1"/>
    </xf>
    <xf numFmtId="0" fontId="7" fillId="0" borderId="2" xfId="3" applyFont="1" applyBorder="1" applyAlignment="1">
      <alignment horizontal="center" vertical="center" wrapText="1"/>
    </xf>
    <xf numFmtId="0" fontId="5" fillId="0" borderId="2" xfId="3" applyFont="1" applyBorder="1" applyAlignment="1">
      <alignment horizontal="center" vertical="center" wrapText="1"/>
    </xf>
    <xf numFmtId="0" fontId="5" fillId="0" borderId="2" xfId="3" applyFont="1" applyBorder="1" applyAlignment="1">
      <alignment horizontal="left" vertical="center" wrapText="1"/>
    </xf>
    <xf numFmtId="0" fontId="5" fillId="0" borderId="2" xfId="3" applyFont="1" applyFill="1" applyBorder="1" applyAlignment="1">
      <alignment horizontal="center" vertical="center" wrapText="1"/>
    </xf>
    <xf numFmtId="0" fontId="13" fillId="0" borderId="0" xfId="3" applyFont="1" applyAlignment="1">
      <alignment vertical="center" wrapText="1"/>
    </xf>
    <xf numFmtId="0" fontId="5" fillId="0" borderId="2" xfId="3" applyFont="1" applyBorder="1" applyAlignment="1">
      <alignment vertical="center" wrapText="1"/>
    </xf>
    <xf numFmtId="0" fontId="5" fillId="0" borderId="2" xfId="3" applyFont="1" applyFill="1" applyBorder="1" applyAlignment="1">
      <alignment horizontal="left" vertical="center" wrapText="1"/>
    </xf>
    <xf numFmtId="0" fontId="12" fillId="0" borderId="2" xfId="3" applyFont="1" applyBorder="1" applyAlignment="1">
      <alignment horizontal="left" vertical="center" wrapText="1"/>
    </xf>
    <xf numFmtId="0" fontId="12" fillId="0" borderId="0" xfId="0" applyFont="1" applyAlignment="1">
      <alignment vertical="center" wrapText="1"/>
    </xf>
    <xf numFmtId="0" fontId="12" fillId="0" borderId="0" xfId="0" applyFont="1"/>
    <xf numFmtId="0" fontId="19" fillId="0" borderId="0" xfId="3" applyFont="1" applyAlignment="1">
      <alignment horizontal="left" wrapText="1"/>
    </xf>
    <xf numFmtId="0" fontId="19" fillId="0" borderId="0" xfId="3" applyFont="1" applyAlignment="1">
      <alignment horizontal="center" wrapText="1"/>
    </xf>
    <xf numFmtId="0" fontId="19" fillId="0" borderId="0" xfId="3" applyFont="1" applyAlignment="1">
      <alignment wrapText="1"/>
    </xf>
    <xf numFmtId="0" fontId="19" fillId="0" borderId="0" xfId="3" applyFont="1" applyAlignment="1">
      <alignment horizontal="center" vertical="center" wrapText="1"/>
    </xf>
    <xf numFmtId="0" fontId="18" fillId="0" borderId="0" xfId="3" applyFont="1" applyAlignment="1">
      <alignment vertical="center" wrapText="1"/>
    </xf>
    <xf numFmtId="0" fontId="19" fillId="0" borderId="0" xfId="3" applyFont="1" applyAlignment="1">
      <alignment vertical="center" wrapText="1"/>
    </xf>
    <xf numFmtId="0" fontId="19" fillId="0" borderId="2" xfId="3" applyFont="1" applyBorder="1" applyAlignment="1">
      <alignment vertical="center" wrapText="1"/>
    </xf>
    <xf numFmtId="0" fontId="19" fillId="0" borderId="2" xfId="3" applyFont="1" applyBorder="1" applyAlignment="1">
      <alignment horizontal="center" vertical="center" wrapText="1"/>
    </xf>
    <xf numFmtId="0" fontId="19" fillId="0" borderId="2" xfId="3" applyFont="1" applyBorder="1" applyAlignment="1">
      <alignment horizontal="left" vertical="center" wrapText="1"/>
    </xf>
    <xf numFmtId="0" fontId="24" fillId="0" borderId="2" xfId="3" applyFont="1" applyBorder="1" applyAlignment="1">
      <alignment horizontal="left" vertical="center" wrapText="1"/>
    </xf>
    <xf numFmtId="0" fontId="19" fillId="0" borderId="10" xfId="3" applyFont="1" applyBorder="1" applyAlignment="1">
      <alignment vertical="center" wrapText="1"/>
    </xf>
    <xf numFmtId="0" fontId="19" fillId="0" borderId="2" xfId="3" applyFont="1" applyFill="1" applyBorder="1" applyAlignment="1">
      <alignment horizontal="left" vertical="center" wrapText="1"/>
    </xf>
    <xf numFmtId="0" fontId="19" fillId="0" borderId="2" xfId="3" applyFont="1" applyFill="1" applyBorder="1" applyAlignment="1">
      <alignment horizontal="center" vertical="center" wrapText="1"/>
    </xf>
    <xf numFmtId="0" fontId="24" fillId="0" borderId="0" xfId="0" applyFont="1" applyAlignment="1">
      <alignment vertical="center" wrapText="1"/>
    </xf>
    <xf numFmtId="180" fontId="19" fillId="0" borderId="2" xfId="3" applyNumberFormat="1" applyFont="1" applyBorder="1" applyAlignment="1">
      <alignment horizontal="center" vertical="center" wrapText="1"/>
    </xf>
    <xf numFmtId="0" fontId="19" fillId="0" borderId="3" xfId="3" applyFont="1" applyBorder="1" applyAlignment="1">
      <alignment vertical="center" wrapText="1"/>
    </xf>
    <xf numFmtId="176" fontId="5" fillId="0" borderId="0" xfId="0" applyNumberFormat="1" applyFont="1" applyFill="1" applyAlignment="1">
      <alignment vertical="center"/>
    </xf>
    <xf numFmtId="43" fontId="5" fillId="0" borderId="0" xfId="0" applyNumberFormat="1" applyFont="1" applyFill="1" applyAlignment="1">
      <alignment vertical="center"/>
    </xf>
    <xf numFmtId="43" fontId="5" fillId="0" borderId="0" xfId="0" applyNumberFormat="1" applyFont="1" applyFill="1" applyAlignment="1">
      <alignment horizontal="center" vertical="center"/>
    </xf>
    <xf numFmtId="43" fontId="13" fillId="0" borderId="0" xfId="0" applyNumberFormat="1" applyFont="1" applyFill="1" applyAlignment="1">
      <alignment vertical="center"/>
    </xf>
    <xf numFmtId="43" fontId="5" fillId="0" borderId="0" xfId="0" applyNumberFormat="1" applyFont="1" applyFill="1" applyAlignment="1"/>
    <xf numFmtId="43" fontId="13" fillId="0" borderId="0" xfId="0" applyNumberFormat="1" applyFont="1" applyFill="1" applyAlignment="1">
      <alignment vertical="center" wrapText="1"/>
    </xf>
    <xf numFmtId="43" fontId="12" fillId="0" borderId="0" xfId="0" applyNumberFormat="1" applyFont="1" applyFill="1" applyAlignment="1"/>
    <xf numFmtId="43" fontId="26" fillId="0" borderId="0" xfId="0" applyNumberFormat="1" applyFont="1" applyFill="1" applyAlignment="1"/>
    <xf numFmtId="43" fontId="14" fillId="0" borderId="0" xfId="0" applyNumberFormat="1" applyFont="1" applyFill="1" applyAlignment="1">
      <alignment vertical="center"/>
    </xf>
    <xf numFmtId="43" fontId="14" fillId="0" borderId="0" xfId="0" applyNumberFormat="1" applyFont="1" applyFill="1" applyBorder="1" applyAlignment="1">
      <alignment vertical="center"/>
    </xf>
    <xf numFmtId="43" fontId="5" fillId="0" borderId="0" xfId="0" applyNumberFormat="1" applyFont="1" applyFill="1" applyBorder="1" applyAlignment="1">
      <alignment vertical="center"/>
    </xf>
    <xf numFmtId="43" fontId="5" fillId="0" borderId="0" xfId="0" applyNumberFormat="1" applyFont="1" applyFill="1" applyAlignment="1">
      <alignment vertical="center" wrapText="1"/>
    </xf>
    <xf numFmtId="43" fontId="12" fillId="0" borderId="0" xfId="0" applyNumberFormat="1" applyFont="1" applyFill="1" applyAlignment="1">
      <alignment wrapText="1"/>
    </xf>
    <xf numFmtId="176" fontId="12" fillId="0" borderId="0" xfId="0" applyNumberFormat="1" applyFont="1" applyFill="1" applyAlignment="1"/>
    <xf numFmtId="43" fontId="14" fillId="0" borderId="0" xfId="0" applyNumberFormat="1" applyFont="1" applyFill="1" applyAlignment="1"/>
    <xf numFmtId="43" fontId="5" fillId="0" borderId="0" xfId="0" applyNumberFormat="1" applyFont="1" applyFill="1" applyAlignment="1">
      <alignment wrapText="1"/>
    </xf>
    <xf numFmtId="176" fontId="5" fillId="0" borderId="0" xfId="0" applyNumberFormat="1" applyFont="1" applyFill="1" applyAlignment="1"/>
    <xf numFmtId="43" fontId="5" fillId="0" borderId="0" xfId="0" applyNumberFormat="1" applyFont="1" applyFill="1" applyAlignment="1">
      <alignment vertical="top"/>
    </xf>
    <xf numFmtId="43" fontId="5" fillId="0" borderId="0" xfId="0" applyNumberFormat="1" applyFont="1" applyFill="1" applyAlignment="1">
      <alignment vertical="top" wrapText="1"/>
    </xf>
    <xf numFmtId="43" fontId="4" fillId="0" borderId="2" xfId="0" applyNumberFormat="1" applyFont="1" applyFill="1" applyBorder="1" applyAlignment="1">
      <alignment horizontal="center" vertical="center" wrapText="1"/>
    </xf>
    <xf numFmtId="9" fontId="1" fillId="0" borderId="2" xfId="1" applyFont="1" applyFill="1" applyBorder="1" applyAlignment="1">
      <alignment horizontal="center" vertical="center" wrapText="1"/>
    </xf>
    <xf numFmtId="43" fontId="14" fillId="0" borderId="0" xfId="0" applyNumberFormat="1" applyFont="1" applyFill="1" applyBorder="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center" vertical="center" wrapText="1"/>
    </xf>
    <xf numFmtId="0" fontId="15" fillId="0" borderId="0" xfId="3" applyFont="1" applyAlignment="1">
      <alignment horizontal="center" vertical="center" wrapText="1"/>
    </xf>
    <xf numFmtId="0" fontId="1" fillId="0" borderId="0" xfId="3" applyFont="1" applyAlignment="1">
      <alignment horizontal="left"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9" xfId="3" applyFont="1" applyBorder="1" applyAlignment="1">
      <alignment horizontal="center" vertical="center" wrapText="1"/>
    </xf>
    <xf numFmtId="0" fontId="5" fillId="0" borderId="2" xfId="3" applyFont="1" applyBorder="1" applyAlignment="1">
      <alignment horizontal="center" vertical="center" wrapText="1"/>
    </xf>
    <xf numFmtId="0" fontId="7" fillId="0" borderId="2" xfId="3" applyFont="1" applyBorder="1"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wrapText="1"/>
    </xf>
    <xf numFmtId="0" fontId="21" fillId="0" borderId="0" xfId="3" applyFont="1" applyAlignment="1">
      <alignment horizontal="left" vertical="center" wrapText="1"/>
    </xf>
    <xf numFmtId="0" fontId="19" fillId="0" borderId="2"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5" xfId="3" applyFont="1" applyBorder="1" applyAlignment="1">
      <alignment horizontal="center" vertical="center" wrapText="1"/>
    </xf>
    <xf numFmtId="0" fontId="19" fillId="0" borderId="9" xfId="3" applyFont="1" applyBorder="1" applyAlignment="1">
      <alignment horizontal="center" vertical="center" wrapText="1"/>
    </xf>
    <xf numFmtId="0" fontId="20" fillId="0" borderId="6" xfId="3" applyFont="1" applyBorder="1" applyAlignment="1">
      <alignment horizontal="center" vertical="center" wrapText="1"/>
    </xf>
    <xf numFmtId="0" fontId="19" fillId="0" borderId="10" xfId="3" applyFont="1" applyBorder="1" applyAlignment="1">
      <alignment horizontal="center" vertical="center" wrapText="1"/>
    </xf>
    <xf numFmtId="43" fontId="14" fillId="0" borderId="0" xfId="0" applyNumberFormat="1" applyFont="1" applyFill="1" applyBorder="1" applyAlignment="1">
      <alignment horizontal="center" vertical="center"/>
    </xf>
    <xf numFmtId="43" fontId="5" fillId="0" borderId="2" xfId="0" applyNumberFormat="1" applyFont="1" applyFill="1" applyBorder="1" applyAlignment="1">
      <alignment horizontal="center" vertical="center" wrapText="1"/>
    </xf>
    <xf numFmtId="43" fontId="1" fillId="0" borderId="3" xfId="0" applyNumberFormat="1" applyFont="1" applyFill="1" applyBorder="1" applyAlignment="1">
      <alignment horizontal="center" vertical="center" wrapText="1"/>
    </xf>
    <xf numFmtId="43" fontId="1" fillId="0" borderId="6" xfId="0" applyNumberFormat="1" applyFont="1" applyFill="1" applyBorder="1" applyAlignment="1">
      <alignment horizontal="center" vertical="center" wrapText="1"/>
    </xf>
    <xf numFmtId="43" fontId="1" fillId="0" borderId="10"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7" xfId="0" applyNumberFormat="1" applyFont="1" applyFill="1" applyBorder="1" applyAlignment="1">
      <alignment horizontal="center" vertical="center" wrapText="1"/>
    </xf>
    <xf numFmtId="43" fontId="1" fillId="0" borderId="8" xfId="0" applyNumberFormat="1" applyFont="1" applyFill="1" applyBorder="1" applyAlignment="1">
      <alignment horizontal="center" vertical="center" wrapText="1"/>
    </xf>
    <xf numFmtId="43" fontId="1" fillId="0" borderId="11" xfId="0" applyNumberFormat="1" applyFont="1" applyFill="1" applyBorder="1" applyAlignment="1">
      <alignment horizontal="center" vertical="center" wrapText="1"/>
    </xf>
    <xf numFmtId="43" fontId="1" fillId="0" borderId="12" xfId="0" applyNumberFormat="1" applyFont="1" applyFill="1" applyBorder="1" applyAlignment="1">
      <alignment horizontal="center" vertical="center" wrapText="1"/>
    </xf>
    <xf numFmtId="43" fontId="1" fillId="0" borderId="1" xfId="0" applyNumberFormat="1" applyFont="1" applyFill="1" applyBorder="1" applyAlignment="1">
      <alignment horizontal="center" vertical="center" wrapText="1"/>
    </xf>
    <xf numFmtId="43" fontId="1" fillId="0" borderId="13" xfId="0" applyNumberFormat="1" applyFont="1" applyFill="1" applyBorder="1" applyAlignment="1">
      <alignment horizontal="center" vertical="center" wrapText="1"/>
    </xf>
    <xf numFmtId="43" fontId="13" fillId="0" borderId="2" xfId="0" applyNumberFormat="1" applyFont="1" applyFill="1" applyBorder="1" applyAlignment="1">
      <alignment horizontal="center" vertical="center" wrapText="1"/>
    </xf>
    <xf numFmtId="43" fontId="1" fillId="0" borderId="0" xfId="0" applyNumberFormat="1" applyFont="1" applyFill="1" applyAlignment="1">
      <alignment horizontal="left" vertical="center" wrapText="1"/>
    </xf>
    <xf numFmtId="43"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43" fontId="15" fillId="0" borderId="1"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3" fontId="1" fillId="0" borderId="5" xfId="0" applyNumberFormat="1" applyFont="1" applyFill="1" applyBorder="1" applyAlignment="1">
      <alignment horizontal="center" vertical="center" wrapText="1"/>
    </xf>
    <xf numFmtId="43" fontId="1" fillId="0" borderId="9" xfId="0" applyNumberFormat="1" applyFont="1" applyFill="1" applyBorder="1" applyAlignment="1">
      <alignment horizontal="center" vertical="center" wrapText="1"/>
    </xf>
    <xf numFmtId="43" fontId="1" fillId="0" borderId="4" xfId="0" applyNumberFormat="1" applyFont="1" applyFill="1" applyBorder="1" applyAlignment="1">
      <alignment horizontal="center" vertical="center" wrapText="1"/>
    </xf>
  </cellXfs>
  <cellStyles count="4">
    <cellStyle name="百分比" xfId="1" builtinId="5"/>
    <cellStyle name="常规" xfId="0" builtinId="0"/>
    <cellStyle name="常规 11" xfId="2"/>
    <cellStyle name="常规 2" xf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IT31"/>
  <sheetViews>
    <sheetView zoomScaleSheetLayoutView="70" workbookViewId="0">
      <selection activeCell="E6" sqref="E6"/>
    </sheetView>
  </sheetViews>
  <sheetFormatPr defaultColWidth="8" defaultRowHeight="15"/>
  <cols>
    <col min="1" max="1" width="5.375" style="30" customWidth="1"/>
    <col min="2" max="2" width="6.5" style="29" customWidth="1"/>
    <col min="3" max="3" width="7.75" style="29" customWidth="1"/>
    <col min="4" max="4" width="5.625" style="29" customWidth="1"/>
    <col min="5" max="5" width="34.5" style="29" customWidth="1"/>
    <col min="6" max="6" width="70.875" style="29" customWidth="1"/>
    <col min="7" max="7" width="5.625" style="30" customWidth="1"/>
    <col min="8" max="8" width="31.375" style="30" customWidth="1"/>
    <col min="9" max="9" width="62.75" style="31" hidden="1" customWidth="1"/>
    <col min="10" max="10" width="13.875" style="31" customWidth="1"/>
    <col min="11" max="11" width="8" style="30"/>
    <col min="12" max="12" width="14.125" style="30"/>
    <col min="13" max="254" width="8" style="30"/>
    <col min="255" max="256" width="8" style="42"/>
    <col min="257" max="257" width="6" style="42" customWidth="1"/>
    <col min="258" max="258" width="5.25" style="42" customWidth="1"/>
    <col min="259" max="259" width="4.625" style="42" customWidth="1"/>
    <col min="260" max="260" width="4.5" style="42" customWidth="1"/>
    <col min="261" max="261" width="8.875" style="42" customWidth="1"/>
    <col min="262" max="262" width="3.5" style="42" customWidth="1"/>
    <col min="263" max="263" width="23.125" style="42" customWidth="1"/>
    <col min="264" max="264" width="45.125" style="42" customWidth="1"/>
    <col min="265" max="265" width="7.125" style="42" customWidth="1"/>
    <col min="266" max="266" width="13.5" style="42" customWidth="1"/>
    <col min="267" max="512" width="8" style="42"/>
    <col min="513" max="513" width="6" style="42" customWidth="1"/>
    <col min="514" max="514" width="5.25" style="42" customWidth="1"/>
    <col min="515" max="515" width="4.625" style="42" customWidth="1"/>
    <col min="516" max="516" width="4.5" style="42" customWidth="1"/>
    <col min="517" max="517" width="8.875" style="42" customWidth="1"/>
    <col min="518" max="518" width="3.5" style="42" customWidth="1"/>
    <col min="519" max="519" width="23.125" style="42" customWidth="1"/>
    <col min="520" max="520" width="45.125" style="42" customWidth="1"/>
    <col min="521" max="521" width="7.125" style="42" customWidth="1"/>
    <col min="522" max="522" width="13.5" style="42" customWidth="1"/>
    <col min="523" max="768" width="8" style="42"/>
    <col min="769" max="769" width="6" style="42" customWidth="1"/>
    <col min="770" max="770" width="5.25" style="42" customWidth="1"/>
    <col min="771" max="771" width="4.625" style="42" customWidth="1"/>
    <col min="772" max="772" width="4.5" style="42" customWidth="1"/>
    <col min="773" max="773" width="8.875" style="42" customWidth="1"/>
    <col min="774" max="774" width="3.5" style="42" customWidth="1"/>
    <col min="775" max="775" width="23.125" style="42" customWidth="1"/>
    <col min="776" max="776" width="45.125" style="42" customWidth="1"/>
    <col min="777" max="777" width="7.125" style="42" customWidth="1"/>
    <col min="778" max="778" width="13.5" style="42" customWidth="1"/>
    <col min="779" max="1024" width="8" style="42"/>
    <col min="1025" max="1025" width="6" style="42" customWidth="1"/>
    <col min="1026" max="1026" width="5.25" style="42" customWidth="1"/>
    <col min="1027" max="1027" width="4.625" style="42" customWidth="1"/>
    <col min="1028" max="1028" width="4.5" style="42" customWidth="1"/>
    <col min="1029" max="1029" width="8.875" style="42" customWidth="1"/>
    <col min="1030" max="1030" width="3.5" style="42" customWidth="1"/>
    <col min="1031" max="1031" width="23.125" style="42" customWidth="1"/>
    <col min="1032" max="1032" width="45.125" style="42" customWidth="1"/>
    <col min="1033" max="1033" width="7.125" style="42" customWidth="1"/>
    <col min="1034" max="1034" width="13.5" style="42" customWidth="1"/>
    <col min="1035" max="1280" width="8" style="42"/>
    <col min="1281" max="1281" width="6" style="42" customWidth="1"/>
    <col min="1282" max="1282" width="5.25" style="42" customWidth="1"/>
    <col min="1283" max="1283" width="4.625" style="42" customWidth="1"/>
    <col min="1284" max="1284" width="4.5" style="42" customWidth="1"/>
    <col min="1285" max="1285" width="8.875" style="42" customWidth="1"/>
    <col min="1286" max="1286" width="3.5" style="42" customWidth="1"/>
    <col min="1287" max="1287" width="23.125" style="42" customWidth="1"/>
    <col min="1288" max="1288" width="45.125" style="42" customWidth="1"/>
    <col min="1289" max="1289" width="7.125" style="42" customWidth="1"/>
    <col min="1290" max="1290" width="13.5" style="42" customWidth="1"/>
    <col min="1291" max="1536" width="8" style="42"/>
    <col min="1537" max="1537" width="6" style="42" customWidth="1"/>
    <col min="1538" max="1538" width="5.25" style="42" customWidth="1"/>
    <col min="1539" max="1539" width="4.625" style="42" customWidth="1"/>
    <col min="1540" max="1540" width="4.5" style="42" customWidth="1"/>
    <col min="1541" max="1541" width="8.875" style="42" customWidth="1"/>
    <col min="1542" max="1542" width="3.5" style="42" customWidth="1"/>
    <col min="1543" max="1543" width="23.125" style="42" customWidth="1"/>
    <col min="1544" max="1544" width="45.125" style="42" customWidth="1"/>
    <col min="1545" max="1545" width="7.125" style="42" customWidth="1"/>
    <col min="1546" max="1546" width="13.5" style="42" customWidth="1"/>
    <col min="1547" max="1792" width="8" style="42"/>
    <col min="1793" max="1793" width="6" style="42" customWidth="1"/>
    <col min="1794" max="1794" width="5.25" style="42" customWidth="1"/>
    <col min="1795" max="1795" width="4.625" style="42" customWidth="1"/>
    <col min="1796" max="1796" width="4.5" style="42" customWidth="1"/>
    <col min="1797" max="1797" width="8.875" style="42" customWidth="1"/>
    <col min="1798" max="1798" width="3.5" style="42" customWidth="1"/>
    <col min="1799" max="1799" width="23.125" style="42" customWidth="1"/>
    <col min="1800" max="1800" width="45.125" style="42" customWidth="1"/>
    <col min="1801" max="1801" width="7.125" style="42" customWidth="1"/>
    <col min="1802" max="1802" width="13.5" style="42" customWidth="1"/>
    <col min="1803" max="2048" width="8" style="42"/>
    <col min="2049" max="2049" width="6" style="42" customWidth="1"/>
    <col min="2050" max="2050" width="5.25" style="42" customWidth="1"/>
    <col min="2051" max="2051" width="4.625" style="42" customWidth="1"/>
    <col min="2052" max="2052" width="4.5" style="42" customWidth="1"/>
    <col min="2053" max="2053" width="8.875" style="42" customWidth="1"/>
    <col min="2054" max="2054" width="3.5" style="42" customWidth="1"/>
    <col min="2055" max="2055" width="23.125" style="42" customWidth="1"/>
    <col min="2056" max="2056" width="45.125" style="42" customWidth="1"/>
    <col min="2057" max="2057" width="7.125" style="42" customWidth="1"/>
    <col min="2058" max="2058" width="13.5" style="42" customWidth="1"/>
    <col min="2059" max="2304" width="8" style="42"/>
    <col min="2305" max="2305" width="6" style="42" customWidth="1"/>
    <col min="2306" max="2306" width="5.25" style="42" customWidth="1"/>
    <col min="2307" max="2307" width="4.625" style="42" customWidth="1"/>
    <col min="2308" max="2308" width="4.5" style="42" customWidth="1"/>
    <col min="2309" max="2309" width="8.875" style="42" customWidth="1"/>
    <col min="2310" max="2310" width="3.5" style="42" customWidth="1"/>
    <col min="2311" max="2311" width="23.125" style="42" customWidth="1"/>
    <col min="2312" max="2312" width="45.125" style="42" customWidth="1"/>
    <col min="2313" max="2313" width="7.125" style="42" customWidth="1"/>
    <col min="2314" max="2314" width="13.5" style="42" customWidth="1"/>
    <col min="2315" max="2560" width="8" style="42"/>
    <col min="2561" max="2561" width="6" style="42" customWidth="1"/>
    <col min="2562" max="2562" width="5.25" style="42" customWidth="1"/>
    <col min="2563" max="2563" width="4.625" style="42" customWidth="1"/>
    <col min="2564" max="2564" width="4.5" style="42" customWidth="1"/>
    <col min="2565" max="2565" width="8.875" style="42" customWidth="1"/>
    <col min="2566" max="2566" width="3.5" style="42" customWidth="1"/>
    <col min="2567" max="2567" width="23.125" style="42" customWidth="1"/>
    <col min="2568" max="2568" width="45.125" style="42" customWidth="1"/>
    <col min="2569" max="2569" width="7.125" style="42" customWidth="1"/>
    <col min="2570" max="2570" width="13.5" style="42" customWidth="1"/>
    <col min="2571" max="2816" width="8" style="42"/>
    <col min="2817" max="2817" width="6" style="42" customWidth="1"/>
    <col min="2818" max="2818" width="5.25" style="42" customWidth="1"/>
    <col min="2819" max="2819" width="4.625" style="42" customWidth="1"/>
    <col min="2820" max="2820" width="4.5" style="42" customWidth="1"/>
    <col min="2821" max="2821" width="8.875" style="42" customWidth="1"/>
    <col min="2822" max="2822" width="3.5" style="42" customWidth="1"/>
    <col min="2823" max="2823" width="23.125" style="42" customWidth="1"/>
    <col min="2824" max="2824" width="45.125" style="42" customWidth="1"/>
    <col min="2825" max="2825" width="7.125" style="42" customWidth="1"/>
    <col min="2826" max="2826" width="13.5" style="42" customWidth="1"/>
    <col min="2827" max="3072" width="8" style="42"/>
    <col min="3073" max="3073" width="6" style="42" customWidth="1"/>
    <col min="3074" max="3074" width="5.25" style="42" customWidth="1"/>
    <col min="3075" max="3075" width="4.625" style="42" customWidth="1"/>
    <col min="3076" max="3076" width="4.5" style="42" customWidth="1"/>
    <col min="3077" max="3077" width="8.875" style="42" customWidth="1"/>
    <col min="3078" max="3078" width="3.5" style="42" customWidth="1"/>
    <col min="3079" max="3079" width="23.125" style="42" customWidth="1"/>
    <col min="3080" max="3080" width="45.125" style="42" customWidth="1"/>
    <col min="3081" max="3081" width="7.125" style="42" customWidth="1"/>
    <col min="3082" max="3082" width="13.5" style="42" customWidth="1"/>
    <col min="3083" max="3328" width="8" style="42"/>
    <col min="3329" max="3329" width="6" style="42" customWidth="1"/>
    <col min="3330" max="3330" width="5.25" style="42" customWidth="1"/>
    <col min="3331" max="3331" width="4.625" style="42" customWidth="1"/>
    <col min="3332" max="3332" width="4.5" style="42" customWidth="1"/>
    <col min="3333" max="3333" width="8.875" style="42" customWidth="1"/>
    <col min="3334" max="3334" width="3.5" style="42" customWidth="1"/>
    <col min="3335" max="3335" width="23.125" style="42" customWidth="1"/>
    <col min="3336" max="3336" width="45.125" style="42" customWidth="1"/>
    <col min="3337" max="3337" width="7.125" style="42" customWidth="1"/>
    <col min="3338" max="3338" width="13.5" style="42" customWidth="1"/>
    <col min="3339" max="3584" width="8" style="42"/>
    <col min="3585" max="3585" width="6" style="42" customWidth="1"/>
    <col min="3586" max="3586" width="5.25" style="42" customWidth="1"/>
    <col min="3587" max="3587" width="4.625" style="42" customWidth="1"/>
    <col min="3588" max="3588" width="4.5" style="42" customWidth="1"/>
    <col min="3589" max="3589" width="8.875" style="42" customWidth="1"/>
    <col min="3590" max="3590" width="3.5" style="42" customWidth="1"/>
    <col min="3591" max="3591" width="23.125" style="42" customWidth="1"/>
    <col min="3592" max="3592" width="45.125" style="42" customWidth="1"/>
    <col min="3593" max="3593" width="7.125" style="42" customWidth="1"/>
    <col min="3594" max="3594" width="13.5" style="42" customWidth="1"/>
    <col min="3595" max="3840" width="8" style="42"/>
    <col min="3841" max="3841" width="6" style="42" customWidth="1"/>
    <col min="3842" max="3842" width="5.25" style="42" customWidth="1"/>
    <col min="3843" max="3843" width="4.625" style="42" customWidth="1"/>
    <col min="3844" max="3844" width="4.5" style="42" customWidth="1"/>
    <col min="3845" max="3845" width="8.875" style="42" customWidth="1"/>
    <col min="3846" max="3846" width="3.5" style="42" customWidth="1"/>
    <col min="3847" max="3847" width="23.125" style="42" customWidth="1"/>
    <col min="3848" max="3848" width="45.125" style="42" customWidth="1"/>
    <col min="3849" max="3849" width="7.125" style="42" customWidth="1"/>
    <col min="3850" max="3850" width="13.5" style="42" customWidth="1"/>
    <col min="3851" max="4096" width="8" style="42"/>
    <col min="4097" max="4097" width="6" style="42" customWidth="1"/>
    <col min="4098" max="4098" width="5.25" style="42" customWidth="1"/>
    <col min="4099" max="4099" width="4.625" style="42" customWidth="1"/>
    <col min="4100" max="4100" width="4.5" style="42" customWidth="1"/>
    <col min="4101" max="4101" width="8.875" style="42" customWidth="1"/>
    <col min="4102" max="4102" width="3.5" style="42" customWidth="1"/>
    <col min="4103" max="4103" width="23.125" style="42" customWidth="1"/>
    <col min="4104" max="4104" width="45.125" style="42" customWidth="1"/>
    <col min="4105" max="4105" width="7.125" style="42" customWidth="1"/>
    <col min="4106" max="4106" width="13.5" style="42" customWidth="1"/>
    <col min="4107" max="4352" width="8" style="42"/>
    <col min="4353" max="4353" width="6" style="42" customWidth="1"/>
    <col min="4354" max="4354" width="5.25" style="42" customWidth="1"/>
    <col min="4355" max="4355" width="4.625" style="42" customWidth="1"/>
    <col min="4356" max="4356" width="4.5" style="42" customWidth="1"/>
    <col min="4357" max="4357" width="8.875" style="42" customWidth="1"/>
    <col min="4358" max="4358" width="3.5" style="42" customWidth="1"/>
    <col min="4359" max="4359" width="23.125" style="42" customWidth="1"/>
    <col min="4360" max="4360" width="45.125" style="42" customWidth="1"/>
    <col min="4361" max="4361" width="7.125" style="42" customWidth="1"/>
    <col min="4362" max="4362" width="13.5" style="42" customWidth="1"/>
    <col min="4363" max="4608" width="8" style="42"/>
    <col min="4609" max="4609" width="6" style="42" customWidth="1"/>
    <col min="4610" max="4610" width="5.25" style="42" customWidth="1"/>
    <col min="4611" max="4611" width="4.625" style="42" customWidth="1"/>
    <col min="4612" max="4612" width="4.5" style="42" customWidth="1"/>
    <col min="4613" max="4613" width="8.875" style="42" customWidth="1"/>
    <col min="4614" max="4614" width="3.5" style="42" customWidth="1"/>
    <col min="4615" max="4615" width="23.125" style="42" customWidth="1"/>
    <col min="4616" max="4616" width="45.125" style="42" customWidth="1"/>
    <col min="4617" max="4617" width="7.125" style="42" customWidth="1"/>
    <col min="4618" max="4618" width="13.5" style="42" customWidth="1"/>
    <col min="4619" max="4864" width="8" style="42"/>
    <col min="4865" max="4865" width="6" style="42" customWidth="1"/>
    <col min="4866" max="4866" width="5.25" style="42" customWidth="1"/>
    <col min="4867" max="4867" width="4.625" style="42" customWidth="1"/>
    <col min="4868" max="4868" width="4.5" style="42" customWidth="1"/>
    <col min="4869" max="4869" width="8.875" style="42" customWidth="1"/>
    <col min="4870" max="4870" width="3.5" style="42" customWidth="1"/>
    <col min="4871" max="4871" width="23.125" style="42" customWidth="1"/>
    <col min="4872" max="4872" width="45.125" style="42" customWidth="1"/>
    <col min="4873" max="4873" width="7.125" style="42" customWidth="1"/>
    <col min="4874" max="4874" width="13.5" style="42" customWidth="1"/>
    <col min="4875" max="5120" width="8" style="42"/>
    <col min="5121" max="5121" width="6" style="42" customWidth="1"/>
    <col min="5122" max="5122" width="5.25" style="42" customWidth="1"/>
    <col min="5123" max="5123" width="4.625" style="42" customWidth="1"/>
    <col min="5124" max="5124" width="4.5" style="42" customWidth="1"/>
    <col min="5125" max="5125" width="8.875" style="42" customWidth="1"/>
    <col min="5126" max="5126" width="3.5" style="42" customWidth="1"/>
    <col min="5127" max="5127" width="23.125" style="42" customWidth="1"/>
    <col min="5128" max="5128" width="45.125" style="42" customWidth="1"/>
    <col min="5129" max="5129" width="7.125" style="42" customWidth="1"/>
    <col min="5130" max="5130" width="13.5" style="42" customWidth="1"/>
    <col min="5131" max="5376" width="8" style="42"/>
    <col min="5377" max="5377" width="6" style="42" customWidth="1"/>
    <col min="5378" max="5378" width="5.25" style="42" customWidth="1"/>
    <col min="5379" max="5379" width="4.625" style="42" customWidth="1"/>
    <col min="5380" max="5380" width="4.5" style="42" customWidth="1"/>
    <col min="5381" max="5381" width="8.875" style="42" customWidth="1"/>
    <col min="5382" max="5382" width="3.5" style="42" customWidth="1"/>
    <col min="5383" max="5383" width="23.125" style="42" customWidth="1"/>
    <col min="5384" max="5384" width="45.125" style="42" customWidth="1"/>
    <col min="5385" max="5385" width="7.125" style="42" customWidth="1"/>
    <col min="5386" max="5386" width="13.5" style="42" customWidth="1"/>
    <col min="5387" max="5632" width="8" style="42"/>
    <col min="5633" max="5633" width="6" style="42" customWidth="1"/>
    <col min="5634" max="5634" width="5.25" style="42" customWidth="1"/>
    <col min="5635" max="5635" width="4.625" style="42" customWidth="1"/>
    <col min="5636" max="5636" width="4.5" style="42" customWidth="1"/>
    <col min="5637" max="5637" width="8.875" style="42" customWidth="1"/>
    <col min="5638" max="5638" width="3.5" style="42" customWidth="1"/>
    <col min="5639" max="5639" width="23.125" style="42" customWidth="1"/>
    <col min="5640" max="5640" width="45.125" style="42" customWidth="1"/>
    <col min="5641" max="5641" width="7.125" style="42" customWidth="1"/>
    <col min="5642" max="5642" width="13.5" style="42" customWidth="1"/>
    <col min="5643" max="5888" width="8" style="42"/>
    <col min="5889" max="5889" width="6" style="42" customWidth="1"/>
    <col min="5890" max="5890" width="5.25" style="42" customWidth="1"/>
    <col min="5891" max="5891" width="4.625" style="42" customWidth="1"/>
    <col min="5892" max="5892" width="4.5" style="42" customWidth="1"/>
    <col min="5893" max="5893" width="8.875" style="42" customWidth="1"/>
    <col min="5894" max="5894" width="3.5" style="42" customWidth="1"/>
    <col min="5895" max="5895" width="23.125" style="42" customWidth="1"/>
    <col min="5896" max="5896" width="45.125" style="42" customWidth="1"/>
    <col min="5897" max="5897" width="7.125" style="42" customWidth="1"/>
    <col min="5898" max="5898" width="13.5" style="42" customWidth="1"/>
    <col min="5899" max="6144" width="8" style="42"/>
    <col min="6145" max="6145" width="6" style="42" customWidth="1"/>
    <col min="6146" max="6146" width="5.25" style="42" customWidth="1"/>
    <col min="6147" max="6147" width="4.625" style="42" customWidth="1"/>
    <col min="6148" max="6148" width="4.5" style="42" customWidth="1"/>
    <col min="6149" max="6149" width="8.875" style="42" customWidth="1"/>
    <col min="6150" max="6150" width="3.5" style="42" customWidth="1"/>
    <col min="6151" max="6151" width="23.125" style="42" customWidth="1"/>
    <col min="6152" max="6152" width="45.125" style="42" customWidth="1"/>
    <col min="6153" max="6153" width="7.125" style="42" customWidth="1"/>
    <col min="6154" max="6154" width="13.5" style="42" customWidth="1"/>
    <col min="6155" max="6400" width="8" style="42"/>
    <col min="6401" max="6401" width="6" style="42" customWidth="1"/>
    <col min="6402" max="6402" width="5.25" style="42" customWidth="1"/>
    <col min="6403" max="6403" width="4.625" style="42" customWidth="1"/>
    <col min="6404" max="6404" width="4.5" style="42" customWidth="1"/>
    <col min="6405" max="6405" width="8.875" style="42" customWidth="1"/>
    <col min="6406" max="6406" width="3.5" style="42" customWidth="1"/>
    <col min="6407" max="6407" width="23.125" style="42" customWidth="1"/>
    <col min="6408" max="6408" width="45.125" style="42" customWidth="1"/>
    <col min="6409" max="6409" width="7.125" style="42" customWidth="1"/>
    <col min="6410" max="6410" width="13.5" style="42" customWidth="1"/>
    <col min="6411" max="6656" width="8" style="42"/>
    <col min="6657" max="6657" width="6" style="42" customWidth="1"/>
    <col min="6658" max="6658" width="5.25" style="42" customWidth="1"/>
    <col min="6659" max="6659" width="4.625" style="42" customWidth="1"/>
    <col min="6660" max="6660" width="4.5" style="42" customWidth="1"/>
    <col min="6661" max="6661" width="8.875" style="42" customWidth="1"/>
    <col min="6662" max="6662" width="3.5" style="42" customWidth="1"/>
    <col min="6663" max="6663" width="23.125" style="42" customWidth="1"/>
    <col min="6664" max="6664" width="45.125" style="42" customWidth="1"/>
    <col min="6665" max="6665" width="7.125" style="42" customWidth="1"/>
    <col min="6666" max="6666" width="13.5" style="42" customWidth="1"/>
    <col min="6667" max="6912" width="8" style="42"/>
    <col min="6913" max="6913" width="6" style="42" customWidth="1"/>
    <col min="6914" max="6914" width="5.25" style="42" customWidth="1"/>
    <col min="6915" max="6915" width="4.625" style="42" customWidth="1"/>
    <col min="6916" max="6916" width="4.5" style="42" customWidth="1"/>
    <col min="6917" max="6917" width="8.875" style="42" customWidth="1"/>
    <col min="6918" max="6918" width="3.5" style="42" customWidth="1"/>
    <col min="6919" max="6919" width="23.125" style="42" customWidth="1"/>
    <col min="6920" max="6920" width="45.125" style="42" customWidth="1"/>
    <col min="6921" max="6921" width="7.125" style="42" customWidth="1"/>
    <col min="6922" max="6922" width="13.5" style="42" customWidth="1"/>
    <col min="6923" max="7168" width="8" style="42"/>
    <col min="7169" max="7169" width="6" style="42" customWidth="1"/>
    <col min="7170" max="7170" width="5.25" style="42" customWidth="1"/>
    <col min="7171" max="7171" width="4.625" style="42" customWidth="1"/>
    <col min="7172" max="7172" width="4.5" style="42" customWidth="1"/>
    <col min="7173" max="7173" width="8.875" style="42" customWidth="1"/>
    <col min="7174" max="7174" width="3.5" style="42" customWidth="1"/>
    <col min="7175" max="7175" width="23.125" style="42" customWidth="1"/>
    <col min="7176" max="7176" width="45.125" style="42" customWidth="1"/>
    <col min="7177" max="7177" width="7.125" style="42" customWidth="1"/>
    <col min="7178" max="7178" width="13.5" style="42" customWidth="1"/>
    <col min="7179" max="7424" width="8" style="42"/>
    <col min="7425" max="7425" width="6" style="42" customWidth="1"/>
    <col min="7426" max="7426" width="5.25" style="42" customWidth="1"/>
    <col min="7427" max="7427" width="4.625" style="42" customWidth="1"/>
    <col min="7428" max="7428" width="4.5" style="42" customWidth="1"/>
    <col min="7429" max="7429" width="8.875" style="42" customWidth="1"/>
    <col min="7430" max="7430" width="3.5" style="42" customWidth="1"/>
    <col min="7431" max="7431" width="23.125" style="42" customWidth="1"/>
    <col min="7432" max="7432" width="45.125" style="42" customWidth="1"/>
    <col min="7433" max="7433" width="7.125" style="42" customWidth="1"/>
    <col min="7434" max="7434" width="13.5" style="42" customWidth="1"/>
    <col min="7435" max="7680" width="8" style="42"/>
    <col min="7681" max="7681" width="6" style="42" customWidth="1"/>
    <col min="7682" max="7682" width="5.25" style="42" customWidth="1"/>
    <col min="7683" max="7683" width="4.625" style="42" customWidth="1"/>
    <col min="7684" max="7684" width="4.5" style="42" customWidth="1"/>
    <col min="7685" max="7685" width="8.875" style="42" customWidth="1"/>
    <col min="7686" max="7686" width="3.5" style="42" customWidth="1"/>
    <col min="7687" max="7687" width="23.125" style="42" customWidth="1"/>
    <col min="7688" max="7688" width="45.125" style="42" customWidth="1"/>
    <col min="7689" max="7689" width="7.125" style="42" customWidth="1"/>
    <col min="7690" max="7690" width="13.5" style="42" customWidth="1"/>
    <col min="7691" max="7936" width="8" style="42"/>
    <col min="7937" max="7937" width="6" style="42" customWidth="1"/>
    <col min="7938" max="7938" width="5.25" style="42" customWidth="1"/>
    <col min="7939" max="7939" width="4.625" style="42" customWidth="1"/>
    <col min="7940" max="7940" width="4.5" style="42" customWidth="1"/>
    <col min="7941" max="7941" width="8.875" style="42" customWidth="1"/>
    <col min="7942" max="7942" width="3.5" style="42" customWidth="1"/>
    <col min="7943" max="7943" width="23.125" style="42" customWidth="1"/>
    <col min="7944" max="7944" width="45.125" style="42" customWidth="1"/>
    <col min="7945" max="7945" width="7.125" style="42" customWidth="1"/>
    <col min="7946" max="7946" width="13.5" style="42" customWidth="1"/>
    <col min="7947" max="8192" width="8" style="42"/>
    <col min="8193" max="8193" width="6" style="42" customWidth="1"/>
    <col min="8194" max="8194" width="5.25" style="42" customWidth="1"/>
    <col min="8195" max="8195" width="4.625" style="42" customWidth="1"/>
    <col min="8196" max="8196" width="4.5" style="42" customWidth="1"/>
    <col min="8197" max="8197" width="8.875" style="42" customWidth="1"/>
    <col min="8198" max="8198" width="3.5" style="42" customWidth="1"/>
    <col min="8199" max="8199" width="23.125" style="42" customWidth="1"/>
    <col min="8200" max="8200" width="45.125" style="42" customWidth="1"/>
    <col min="8201" max="8201" width="7.125" style="42" customWidth="1"/>
    <col min="8202" max="8202" width="13.5" style="42" customWidth="1"/>
    <col min="8203" max="8448" width="8" style="42"/>
    <col min="8449" max="8449" width="6" style="42" customWidth="1"/>
    <col min="8450" max="8450" width="5.25" style="42" customWidth="1"/>
    <col min="8451" max="8451" width="4.625" style="42" customWidth="1"/>
    <col min="8452" max="8452" width="4.5" style="42" customWidth="1"/>
    <col min="8453" max="8453" width="8.875" style="42" customWidth="1"/>
    <col min="8454" max="8454" width="3.5" style="42" customWidth="1"/>
    <col min="8455" max="8455" width="23.125" style="42" customWidth="1"/>
    <col min="8456" max="8456" width="45.125" style="42" customWidth="1"/>
    <col min="8457" max="8457" width="7.125" style="42" customWidth="1"/>
    <col min="8458" max="8458" width="13.5" style="42" customWidth="1"/>
    <col min="8459" max="8704" width="8" style="42"/>
    <col min="8705" max="8705" width="6" style="42" customWidth="1"/>
    <col min="8706" max="8706" width="5.25" style="42" customWidth="1"/>
    <col min="8707" max="8707" width="4.625" style="42" customWidth="1"/>
    <col min="8708" max="8708" width="4.5" style="42" customWidth="1"/>
    <col min="8709" max="8709" width="8.875" style="42" customWidth="1"/>
    <col min="8710" max="8710" width="3.5" style="42" customWidth="1"/>
    <col min="8711" max="8711" width="23.125" style="42" customWidth="1"/>
    <col min="8712" max="8712" width="45.125" style="42" customWidth="1"/>
    <col min="8713" max="8713" width="7.125" style="42" customWidth="1"/>
    <col min="8714" max="8714" width="13.5" style="42" customWidth="1"/>
    <col min="8715" max="8960" width="8" style="42"/>
    <col min="8961" max="8961" width="6" style="42" customWidth="1"/>
    <col min="8962" max="8962" width="5.25" style="42" customWidth="1"/>
    <col min="8963" max="8963" width="4.625" style="42" customWidth="1"/>
    <col min="8964" max="8964" width="4.5" style="42" customWidth="1"/>
    <col min="8965" max="8965" width="8.875" style="42" customWidth="1"/>
    <col min="8966" max="8966" width="3.5" style="42" customWidth="1"/>
    <col min="8967" max="8967" width="23.125" style="42" customWidth="1"/>
    <col min="8968" max="8968" width="45.125" style="42" customWidth="1"/>
    <col min="8969" max="8969" width="7.125" style="42" customWidth="1"/>
    <col min="8970" max="8970" width="13.5" style="42" customWidth="1"/>
    <col min="8971" max="9216" width="8" style="42"/>
    <col min="9217" max="9217" width="6" style="42" customWidth="1"/>
    <col min="9218" max="9218" width="5.25" style="42" customWidth="1"/>
    <col min="9219" max="9219" width="4.625" style="42" customWidth="1"/>
    <col min="9220" max="9220" width="4.5" style="42" customWidth="1"/>
    <col min="9221" max="9221" width="8.875" style="42" customWidth="1"/>
    <col min="9222" max="9222" width="3.5" style="42" customWidth="1"/>
    <col min="9223" max="9223" width="23.125" style="42" customWidth="1"/>
    <col min="9224" max="9224" width="45.125" style="42" customWidth="1"/>
    <col min="9225" max="9225" width="7.125" style="42" customWidth="1"/>
    <col min="9226" max="9226" width="13.5" style="42" customWidth="1"/>
    <col min="9227" max="9472" width="8" style="42"/>
    <col min="9473" max="9473" width="6" style="42" customWidth="1"/>
    <col min="9474" max="9474" width="5.25" style="42" customWidth="1"/>
    <col min="9475" max="9475" width="4.625" style="42" customWidth="1"/>
    <col min="9476" max="9476" width="4.5" style="42" customWidth="1"/>
    <col min="9477" max="9477" width="8.875" style="42" customWidth="1"/>
    <col min="9478" max="9478" width="3.5" style="42" customWidth="1"/>
    <col min="9479" max="9479" width="23.125" style="42" customWidth="1"/>
    <col min="9480" max="9480" width="45.125" style="42" customWidth="1"/>
    <col min="9481" max="9481" width="7.125" style="42" customWidth="1"/>
    <col min="9482" max="9482" width="13.5" style="42" customWidth="1"/>
    <col min="9483" max="9728" width="8" style="42"/>
    <col min="9729" max="9729" width="6" style="42" customWidth="1"/>
    <col min="9730" max="9730" width="5.25" style="42" customWidth="1"/>
    <col min="9731" max="9731" width="4.625" style="42" customWidth="1"/>
    <col min="9732" max="9732" width="4.5" style="42" customWidth="1"/>
    <col min="9733" max="9733" width="8.875" style="42" customWidth="1"/>
    <col min="9734" max="9734" width="3.5" style="42" customWidth="1"/>
    <col min="9735" max="9735" width="23.125" style="42" customWidth="1"/>
    <col min="9736" max="9736" width="45.125" style="42" customWidth="1"/>
    <col min="9737" max="9737" width="7.125" style="42" customWidth="1"/>
    <col min="9738" max="9738" width="13.5" style="42" customWidth="1"/>
    <col min="9739" max="9984" width="8" style="42"/>
    <col min="9985" max="9985" width="6" style="42" customWidth="1"/>
    <col min="9986" max="9986" width="5.25" style="42" customWidth="1"/>
    <col min="9987" max="9987" width="4.625" style="42" customWidth="1"/>
    <col min="9988" max="9988" width="4.5" style="42" customWidth="1"/>
    <col min="9989" max="9989" width="8.875" style="42" customWidth="1"/>
    <col min="9990" max="9990" width="3.5" style="42" customWidth="1"/>
    <col min="9991" max="9991" width="23.125" style="42" customWidth="1"/>
    <col min="9992" max="9992" width="45.125" style="42" customWidth="1"/>
    <col min="9993" max="9993" width="7.125" style="42" customWidth="1"/>
    <col min="9994" max="9994" width="13.5" style="42" customWidth="1"/>
    <col min="9995" max="10240" width="8" style="42"/>
    <col min="10241" max="10241" width="6" style="42" customWidth="1"/>
    <col min="10242" max="10242" width="5.25" style="42" customWidth="1"/>
    <col min="10243" max="10243" width="4.625" style="42" customWidth="1"/>
    <col min="10244" max="10244" width="4.5" style="42" customWidth="1"/>
    <col min="10245" max="10245" width="8.875" style="42" customWidth="1"/>
    <col min="10246" max="10246" width="3.5" style="42" customWidth="1"/>
    <col min="10247" max="10247" width="23.125" style="42" customWidth="1"/>
    <col min="10248" max="10248" width="45.125" style="42" customWidth="1"/>
    <col min="10249" max="10249" width="7.125" style="42" customWidth="1"/>
    <col min="10250" max="10250" width="13.5" style="42" customWidth="1"/>
    <col min="10251" max="10496" width="8" style="42"/>
    <col min="10497" max="10497" width="6" style="42" customWidth="1"/>
    <col min="10498" max="10498" width="5.25" style="42" customWidth="1"/>
    <col min="10499" max="10499" width="4.625" style="42" customWidth="1"/>
    <col min="10500" max="10500" width="4.5" style="42" customWidth="1"/>
    <col min="10501" max="10501" width="8.875" style="42" customWidth="1"/>
    <col min="10502" max="10502" width="3.5" style="42" customWidth="1"/>
    <col min="10503" max="10503" width="23.125" style="42" customWidth="1"/>
    <col min="10504" max="10504" width="45.125" style="42" customWidth="1"/>
    <col min="10505" max="10505" width="7.125" style="42" customWidth="1"/>
    <col min="10506" max="10506" width="13.5" style="42" customWidth="1"/>
    <col min="10507" max="10752" width="8" style="42"/>
    <col min="10753" max="10753" width="6" style="42" customWidth="1"/>
    <col min="10754" max="10754" width="5.25" style="42" customWidth="1"/>
    <col min="10755" max="10755" width="4.625" style="42" customWidth="1"/>
    <col min="10756" max="10756" width="4.5" style="42" customWidth="1"/>
    <col min="10757" max="10757" width="8.875" style="42" customWidth="1"/>
    <col min="10758" max="10758" width="3.5" style="42" customWidth="1"/>
    <col min="10759" max="10759" width="23.125" style="42" customWidth="1"/>
    <col min="10760" max="10760" width="45.125" style="42" customWidth="1"/>
    <col min="10761" max="10761" width="7.125" style="42" customWidth="1"/>
    <col min="10762" max="10762" width="13.5" style="42" customWidth="1"/>
    <col min="10763" max="11008" width="8" style="42"/>
    <col min="11009" max="11009" width="6" style="42" customWidth="1"/>
    <col min="11010" max="11010" width="5.25" style="42" customWidth="1"/>
    <col min="11011" max="11011" width="4.625" style="42" customWidth="1"/>
    <col min="11012" max="11012" width="4.5" style="42" customWidth="1"/>
    <col min="11013" max="11013" width="8.875" style="42" customWidth="1"/>
    <col min="11014" max="11014" width="3.5" style="42" customWidth="1"/>
    <col min="11015" max="11015" width="23.125" style="42" customWidth="1"/>
    <col min="11016" max="11016" width="45.125" style="42" customWidth="1"/>
    <col min="11017" max="11017" width="7.125" style="42" customWidth="1"/>
    <col min="11018" max="11018" width="13.5" style="42" customWidth="1"/>
    <col min="11019" max="11264" width="8" style="42"/>
    <col min="11265" max="11265" width="6" style="42" customWidth="1"/>
    <col min="11266" max="11266" width="5.25" style="42" customWidth="1"/>
    <col min="11267" max="11267" width="4.625" style="42" customWidth="1"/>
    <col min="11268" max="11268" width="4.5" style="42" customWidth="1"/>
    <col min="11269" max="11269" width="8.875" style="42" customWidth="1"/>
    <col min="11270" max="11270" width="3.5" style="42" customWidth="1"/>
    <col min="11271" max="11271" width="23.125" style="42" customWidth="1"/>
    <col min="11272" max="11272" width="45.125" style="42" customWidth="1"/>
    <col min="11273" max="11273" width="7.125" style="42" customWidth="1"/>
    <col min="11274" max="11274" width="13.5" style="42" customWidth="1"/>
    <col min="11275" max="11520" width="8" style="42"/>
    <col min="11521" max="11521" width="6" style="42" customWidth="1"/>
    <col min="11522" max="11522" width="5.25" style="42" customWidth="1"/>
    <col min="11523" max="11523" width="4.625" style="42" customWidth="1"/>
    <col min="11524" max="11524" width="4.5" style="42" customWidth="1"/>
    <col min="11525" max="11525" width="8.875" style="42" customWidth="1"/>
    <col min="11526" max="11526" width="3.5" style="42" customWidth="1"/>
    <col min="11527" max="11527" width="23.125" style="42" customWidth="1"/>
    <col min="11528" max="11528" width="45.125" style="42" customWidth="1"/>
    <col min="11529" max="11529" width="7.125" style="42" customWidth="1"/>
    <col min="11530" max="11530" width="13.5" style="42" customWidth="1"/>
    <col min="11531" max="11776" width="8" style="42"/>
    <col min="11777" max="11777" width="6" style="42" customWidth="1"/>
    <col min="11778" max="11778" width="5.25" style="42" customWidth="1"/>
    <col min="11779" max="11779" width="4.625" style="42" customWidth="1"/>
    <col min="11780" max="11780" width="4.5" style="42" customWidth="1"/>
    <col min="11781" max="11781" width="8.875" style="42" customWidth="1"/>
    <col min="11782" max="11782" width="3.5" style="42" customWidth="1"/>
    <col min="11783" max="11783" width="23.125" style="42" customWidth="1"/>
    <col min="11784" max="11784" width="45.125" style="42" customWidth="1"/>
    <col min="11785" max="11785" width="7.125" style="42" customWidth="1"/>
    <col min="11786" max="11786" width="13.5" style="42" customWidth="1"/>
    <col min="11787" max="12032" width="8" style="42"/>
    <col min="12033" max="12033" width="6" style="42" customWidth="1"/>
    <col min="12034" max="12034" width="5.25" style="42" customWidth="1"/>
    <col min="12035" max="12035" width="4.625" style="42" customWidth="1"/>
    <col min="12036" max="12036" width="4.5" style="42" customWidth="1"/>
    <col min="12037" max="12037" width="8.875" style="42" customWidth="1"/>
    <col min="12038" max="12038" width="3.5" style="42" customWidth="1"/>
    <col min="12039" max="12039" width="23.125" style="42" customWidth="1"/>
    <col min="12040" max="12040" width="45.125" style="42" customWidth="1"/>
    <col min="12041" max="12041" width="7.125" style="42" customWidth="1"/>
    <col min="12042" max="12042" width="13.5" style="42" customWidth="1"/>
    <col min="12043" max="12288" width="8" style="42"/>
    <col min="12289" max="12289" width="6" style="42" customWidth="1"/>
    <col min="12290" max="12290" width="5.25" style="42" customWidth="1"/>
    <col min="12291" max="12291" width="4.625" style="42" customWidth="1"/>
    <col min="12292" max="12292" width="4.5" style="42" customWidth="1"/>
    <col min="12293" max="12293" width="8.875" style="42" customWidth="1"/>
    <col min="12294" max="12294" width="3.5" style="42" customWidth="1"/>
    <col min="12295" max="12295" width="23.125" style="42" customWidth="1"/>
    <col min="12296" max="12296" width="45.125" style="42" customWidth="1"/>
    <col min="12297" max="12297" width="7.125" style="42" customWidth="1"/>
    <col min="12298" max="12298" width="13.5" style="42" customWidth="1"/>
    <col min="12299" max="12544" width="8" style="42"/>
    <col min="12545" max="12545" width="6" style="42" customWidth="1"/>
    <col min="12546" max="12546" width="5.25" style="42" customWidth="1"/>
    <col min="12547" max="12547" width="4.625" style="42" customWidth="1"/>
    <col min="12548" max="12548" width="4.5" style="42" customWidth="1"/>
    <col min="12549" max="12549" width="8.875" style="42" customWidth="1"/>
    <col min="12550" max="12550" width="3.5" style="42" customWidth="1"/>
    <col min="12551" max="12551" width="23.125" style="42" customWidth="1"/>
    <col min="12552" max="12552" width="45.125" style="42" customWidth="1"/>
    <col min="12553" max="12553" width="7.125" style="42" customWidth="1"/>
    <col min="12554" max="12554" width="13.5" style="42" customWidth="1"/>
    <col min="12555" max="12800" width="8" style="42"/>
    <col min="12801" max="12801" width="6" style="42" customWidth="1"/>
    <col min="12802" max="12802" width="5.25" style="42" customWidth="1"/>
    <col min="12803" max="12803" width="4.625" style="42" customWidth="1"/>
    <col min="12804" max="12804" width="4.5" style="42" customWidth="1"/>
    <col min="12805" max="12805" width="8.875" style="42" customWidth="1"/>
    <col min="12806" max="12806" width="3.5" style="42" customWidth="1"/>
    <col min="12807" max="12807" width="23.125" style="42" customWidth="1"/>
    <col min="12808" max="12808" width="45.125" style="42" customWidth="1"/>
    <col min="12809" max="12809" width="7.125" style="42" customWidth="1"/>
    <col min="12810" max="12810" width="13.5" style="42" customWidth="1"/>
    <col min="12811" max="13056" width="8" style="42"/>
    <col min="13057" max="13057" width="6" style="42" customWidth="1"/>
    <col min="13058" max="13058" width="5.25" style="42" customWidth="1"/>
    <col min="13059" max="13059" width="4.625" style="42" customWidth="1"/>
    <col min="13060" max="13060" width="4.5" style="42" customWidth="1"/>
    <col min="13061" max="13061" width="8.875" style="42" customWidth="1"/>
    <col min="13062" max="13062" width="3.5" style="42" customWidth="1"/>
    <col min="13063" max="13063" width="23.125" style="42" customWidth="1"/>
    <col min="13064" max="13064" width="45.125" style="42" customWidth="1"/>
    <col min="13065" max="13065" width="7.125" style="42" customWidth="1"/>
    <col min="13066" max="13066" width="13.5" style="42" customWidth="1"/>
    <col min="13067" max="13312" width="8" style="42"/>
    <col min="13313" max="13313" width="6" style="42" customWidth="1"/>
    <col min="13314" max="13314" width="5.25" style="42" customWidth="1"/>
    <col min="13315" max="13315" width="4.625" style="42" customWidth="1"/>
    <col min="13316" max="13316" width="4.5" style="42" customWidth="1"/>
    <col min="13317" max="13317" width="8.875" style="42" customWidth="1"/>
    <col min="13318" max="13318" width="3.5" style="42" customWidth="1"/>
    <col min="13319" max="13319" width="23.125" style="42" customWidth="1"/>
    <col min="13320" max="13320" width="45.125" style="42" customWidth="1"/>
    <col min="13321" max="13321" width="7.125" style="42" customWidth="1"/>
    <col min="13322" max="13322" width="13.5" style="42" customWidth="1"/>
    <col min="13323" max="13568" width="8" style="42"/>
    <col min="13569" max="13569" width="6" style="42" customWidth="1"/>
    <col min="13570" max="13570" width="5.25" style="42" customWidth="1"/>
    <col min="13571" max="13571" width="4.625" style="42" customWidth="1"/>
    <col min="13572" max="13572" width="4.5" style="42" customWidth="1"/>
    <col min="13573" max="13573" width="8.875" style="42" customWidth="1"/>
    <col min="13574" max="13574" width="3.5" style="42" customWidth="1"/>
    <col min="13575" max="13575" width="23.125" style="42" customWidth="1"/>
    <col min="13576" max="13576" width="45.125" style="42" customWidth="1"/>
    <col min="13577" max="13577" width="7.125" style="42" customWidth="1"/>
    <col min="13578" max="13578" width="13.5" style="42" customWidth="1"/>
    <col min="13579" max="13824" width="8" style="42"/>
    <col min="13825" max="13825" width="6" style="42" customWidth="1"/>
    <col min="13826" max="13826" width="5.25" style="42" customWidth="1"/>
    <col min="13827" max="13827" width="4.625" style="42" customWidth="1"/>
    <col min="13828" max="13828" width="4.5" style="42" customWidth="1"/>
    <col min="13829" max="13829" width="8.875" style="42" customWidth="1"/>
    <col min="13830" max="13830" width="3.5" style="42" customWidth="1"/>
    <col min="13831" max="13831" width="23.125" style="42" customWidth="1"/>
    <col min="13832" max="13832" width="45.125" style="42" customWidth="1"/>
    <col min="13833" max="13833" width="7.125" style="42" customWidth="1"/>
    <col min="13834" max="13834" width="13.5" style="42" customWidth="1"/>
    <col min="13835" max="14080" width="8" style="42"/>
    <col min="14081" max="14081" width="6" style="42" customWidth="1"/>
    <col min="14082" max="14082" width="5.25" style="42" customWidth="1"/>
    <col min="14083" max="14083" width="4.625" style="42" customWidth="1"/>
    <col min="14084" max="14084" width="4.5" style="42" customWidth="1"/>
    <col min="14085" max="14085" width="8.875" style="42" customWidth="1"/>
    <col min="14086" max="14086" width="3.5" style="42" customWidth="1"/>
    <col min="14087" max="14087" width="23.125" style="42" customWidth="1"/>
    <col min="14088" max="14088" width="45.125" style="42" customWidth="1"/>
    <col min="14089" max="14089" width="7.125" style="42" customWidth="1"/>
    <col min="14090" max="14090" width="13.5" style="42" customWidth="1"/>
    <col min="14091" max="14336" width="8" style="42"/>
    <col min="14337" max="14337" width="6" style="42" customWidth="1"/>
    <col min="14338" max="14338" width="5.25" style="42" customWidth="1"/>
    <col min="14339" max="14339" width="4.625" style="42" customWidth="1"/>
    <col min="14340" max="14340" width="4.5" style="42" customWidth="1"/>
    <col min="14341" max="14341" width="8.875" style="42" customWidth="1"/>
    <col min="14342" max="14342" width="3.5" style="42" customWidth="1"/>
    <col min="14343" max="14343" width="23.125" style="42" customWidth="1"/>
    <col min="14344" max="14344" width="45.125" style="42" customWidth="1"/>
    <col min="14345" max="14345" width="7.125" style="42" customWidth="1"/>
    <col min="14346" max="14346" width="13.5" style="42" customWidth="1"/>
    <col min="14347" max="14592" width="8" style="42"/>
    <col min="14593" max="14593" width="6" style="42" customWidth="1"/>
    <col min="14594" max="14594" width="5.25" style="42" customWidth="1"/>
    <col min="14595" max="14595" width="4.625" style="42" customWidth="1"/>
    <col min="14596" max="14596" width="4.5" style="42" customWidth="1"/>
    <col min="14597" max="14597" width="8.875" style="42" customWidth="1"/>
    <col min="14598" max="14598" width="3.5" style="42" customWidth="1"/>
    <col min="14599" max="14599" width="23.125" style="42" customWidth="1"/>
    <col min="14600" max="14600" width="45.125" style="42" customWidth="1"/>
    <col min="14601" max="14601" width="7.125" style="42" customWidth="1"/>
    <col min="14602" max="14602" width="13.5" style="42" customWidth="1"/>
    <col min="14603" max="14848" width="8" style="42"/>
    <col min="14849" max="14849" width="6" style="42" customWidth="1"/>
    <col min="14850" max="14850" width="5.25" style="42" customWidth="1"/>
    <col min="14851" max="14851" width="4.625" style="42" customWidth="1"/>
    <col min="14852" max="14852" width="4.5" style="42" customWidth="1"/>
    <col min="14853" max="14853" width="8.875" style="42" customWidth="1"/>
    <col min="14854" max="14854" width="3.5" style="42" customWidth="1"/>
    <col min="14855" max="14855" width="23.125" style="42" customWidth="1"/>
    <col min="14856" max="14856" width="45.125" style="42" customWidth="1"/>
    <col min="14857" max="14857" width="7.125" style="42" customWidth="1"/>
    <col min="14858" max="14858" width="13.5" style="42" customWidth="1"/>
    <col min="14859" max="15104" width="8" style="42"/>
    <col min="15105" max="15105" width="6" style="42" customWidth="1"/>
    <col min="15106" max="15106" width="5.25" style="42" customWidth="1"/>
    <col min="15107" max="15107" width="4.625" style="42" customWidth="1"/>
    <col min="15108" max="15108" width="4.5" style="42" customWidth="1"/>
    <col min="15109" max="15109" width="8.875" style="42" customWidth="1"/>
    <col min="15110" max="15110" width="3.5" style="42" customWidth="1"/>
    <col min="15111" max="15111" width="23.125" style="42" customWidth="1"/>
    <col min="15112" max="15112" width="45.125" style="42" customWidth="1"/>
    <col min="15113" max="15113" width="7.125" style="42" customWidth="1"/>
    <col min="15114" max="15114" width="13.5" style="42" customWidth="1"/>
    <col min="15115" max="15360" width="8" style="42"/>
    <col min="15361" max="15361" width="6" style="42" customWidth="1"/>
    <col min="15362" max="15362" width="5.25" style="42" customWidth="1"/>
    <col min="15363" max="15363" width="4.625" style="42" customWidth="1"/>
    <col min="15364" max="15364" width="4.5" style="42" customWidth="1"/>
    <col min="15365" max="15365" width="8.875" style="42" customWidth="1"/>
    <col min="15366" max="15366" width="3.5" style="42" customWidth="1"/>
    <col min="15367" max="15367" width="23.125" style="42" customWidth="1"/>
    <col min="15368" max="15368" width="45.125" style="42" customWidth="1"/>
    <col min="15369" max="15369" width="7.125" style="42" customWidth="1"/>
    <col min="15370" max="15370" width="13.5" style="42" customWidth="1"/>
    <col min="15371" max="15616" width="8" style="42"/>
    <col min="15617" max="15617" width="6" style="42" customWidth="1"/>
    <col min="15618" max="15618" width="5.25" style="42" customWidth="1"/>
    <col min="15619" max="15619" width="4.625" style="42" customWidth="1"/>
    <col min="15620" max="15620" width="4.5" style="42" customWidth="1"/>
    <col min="15621" max="15621" width="8.875" style="42" customWidth="1"/>
    <col min="15622" max="15622" width="3.5" style="42" customWidth="1"/>
    <col min="15623" max="15623" width="23.125" style="42" customWidth="1"/>
    <col min="15624" max="15624" width="45.125" style="42" customWidth="1"/>
    <col min="15625" max="15625" width="7.125" style="42" customWidth="1"/>
    <col min="15626" max="15626" width="13.5" style="42" customWidth="1"/>
    <col min="15627" max="15872" width="8" style="42"/>
    <col min="15873" max="15873" width="6" style="42" customWidth="1"/>
    <col min="15874" max="15874" width="5.25" style="42" customWidth="1"/>
    <col min="15875" max="15875" width="4.625" style="42" customWidth="1"/>
    <col min="15876" max="15876" width="4.5" style="42" customWidth="1"/>
    <col min="15877" max="15877" width="8.875" style="42" customWidth="1"/>
    <col min="15878" max="15878" width="3.5" style="42" customWidth="1"/>
    <col min="15879" max="15879" width="23.125" style="42" customWidth="1"/>
    <col min="15880" max="15880" width="45.125" style="42" customWidth="1"/>
    <col min="15881" max="15881" width="7.125" style="42" customWidth="1"/>
    <col min="15882" max="15882" width="13.5" style="42" customWidth="1"/>
    <col min="15883" max="16128" width="8" style="42"/>
    <col min="16129" max="16129" width="6" style="42" customWidth="1"/>
    <col min="16130" max="16130" width="5.25" style="42" customWidth="1"/>
    <col min="16131" max="16131" width="4.625" style="42" customWidth="1"/>
    <col min="16132" max="16132" width="4.5" style="42" customWidth="1"/>
    <col min="16133" max="16133" width="8.875" style="42" customWidth="1"/>
    <col min="16134" max="16134" width="3.5" style="42" customWidth="1"/>
    <col min="16135" max="16135" width="23.125" style="42" customWidth="1"/>
    <col min="16136" max="16136" width="45.125" style="42" customWidth="1"/>
    <col min="16137" max="16137" width="7.125" style="42" customWidth="1"/>
    <col min="16138" max="16138" width="13.5" style="42" customWidth="1"/>
    <col min="16139" max="16384" width="8" style="42"/>
  </cols>
  <sheetData>
    <row r="1" spans="1:15" s="29" customFormat="1">
      <c r="A1" s="82" t="s">
        <v>9</v>
      </c>
      <c r="B1" s="83"/>
      <c r="C1" s="82"/>
      <c r="D1" s="32"/>
      <c r="G1" s="30"/>
      <c r="H1" s="30"/>
      <c r="I1" s="31"/>
      <c r="J1" s="31"/>
    </row>
    <row r="2" spans="1:15" s="30" customFormat="1" ht="36" customHeight="1">
      <c r="A2" s="84" t="s">
        <v>82</v>
      </c>
      <c r="B2" s="84"/>
      <c r="C2" s="84"/>
      <c r="D2" s="84"/>
      <c r="E2" s="84"/>
      <c r="F2" s="84"/>
      <c r="G2" s="84"/>
      <c r="H2" s="84"/>
      <c r="I2" s="38"/>
      <c r="J2" s="38"/>
    </row>
    <row r="3" spans="1:15" s="30" customFormat="1" ht="22.5" customHeight="1">
      <c r="A3" s="85" t="s">
        <v>10</v>
      </c>
      <c r="B3" s="85"/>
      <c r="C3" s="85"/>
      <c r="D3" s="85"/>
      <c r="E3" s="85"/>
      <c r="F3" s="85"/>
      <c r="G3" s="85"/>
      <c r="H3" s="85"/>
      <c r="I3" s="31"/>
      <c r="K3" s="33"/>
      <c r="L3" s="33"/>
      <c r="M3" s="33"/>
      <c r="N3" s="33"/>
      <c r="O3" s="33"/>
    </row>
    <row r="4" spans="1:15" s="30" customFormat="1" ht="27">
      <c r="A4" s="39" t="s">
        <v>11</v>
      </c>
      <c r="B4" s="34" t="s">
        <v>83</v>
      </c>
      <c r="C4" s="34" t="s">
        <v>84</v>
      </c>
      <c r="D4" s="35" t="s">
        <v>14</v>
      </c>
      <c r="E4" s="35" t="s">
        <v>15</v>
      </c>
      <c r="F4" s="35" t="s">
        <v>16</v>
      </c>
      <c r="G4" s="39" t="s">
        <v>17</v>
      </c>
      <c r="H4" s="35" t="s">
        <v>18</v>
      </c>
      <c r="J4" s="31"/>
    </row>
    <row r="5" spans="1:15" s="31" customFormat="1" ht="130.5" customHeight="1">
      <c r="A5" s="35">
        <v>1</v>
      </c>
      <c r="B5" s="89" t="s">
        <v>19</v>
      </c>
      <c r="C5" s="35" t="s">
        <v>20</v>
      </c>
      <c r="D5" s="35">
        <v>6</v>
      </c>
      <c r="E5" s="36" t="s">
        <v>21</v>
      </c>
      <c r="F5" s="36" t="s">
        <v>22</v>
      </c>
      <c r="G5" s="35">
        <v>6</v>
      </c>
      <c r="H5" s="36"/>
    </row>
    <row r="6" spans="1:15" s="30" customFormat="1" ht="189.75" customHeight="1">
      <c r="A6" s="35">
        <v>2</v>
      </c>
      <c r="B6" s="89"/>
      <c r="C6" s="35" t="s">
        <v>23</v>
      </c>
      <c r="D6" s="35">
        <v>8</v>
      </c>
      <c r="E6" s="36" t="s">
        <v>24</v>
      </c>
      <c r="F6" s="36" t="s">
        <v>25</v>
      </c>
      <c r="G6" s="35">
        <v>6</v>
      </c>
      <c r="H6" s="36" t="s">
        <v>26</v>
      </c>
      <c r="I6" s="31"/>
      <c r="J6" s="31"/>
    </row>
    <row r="7" spans="1:15" s="30" customFormat="1" ht="96" customHeight="1">
      <c r="A7" s="35">
        <v>3</v>
      </c>
      <c r="B7" s="89"/>
      <c r="C7" s="35" t="s">
        <v>27</v>
      </c>
      <c r="D7" s="35">
        <v>3</v>
      </c>
      <c r="E7" s="36" t="s">
        <v>28</v>
      </c>
      <c r="F7" s="36" t="s">
        <v>29</v>
      </c>
      <c r="G7" s="35">
        <v>3</v>
      </c>
      <c r="H7" s="36"/>
      <c r="I7" s="31"/>
      <c r="J7" s="31"/>
    </row>
    <row r="8" spans="1:15" s="30" customFormat="1" ht="68.099999999999994" customHeight="1">
      <c r="A8" s="35">
        <v>4</v>
      </c>
      <c r="B8" s="89"/>
      <c r="C8" s="35" t="s">
        <v>30</v>
      </c>
      <c r="D8" s="35">
        <v>5</v>
      </c>
      <c r="E8" s="36" t="s">
        <v>31</v>
      </c>
      <c r="F8" s="36" t="s">
        <v>32</v>
      </c>
      <c r="G8" s="35">
        <v>5</v>
      </c>
      <c r="H8" s="36"/>
      <c r="I8" s="31"/>
      <c r="J8" s="31"/>
    </row>
    <row r="9" spans="1:15" s="30" customFormat="1" ht="116.1" customHeight="1">
      <c r="A9" s="35">
        <v>5</v>
      </c>
      <c r="B9" s="89" t="s">
        <v>33</v>
      </c>
      <c r="C9" s="35" t="s">
        <v>34</v>
      </c>
      <c r="D9" s="35">
        <v>5</v>
      </c>
      <c r="E9" s="36" t="s">
        <v>35</v>
      </c>
      <c r="F9" s="36" t="s">
        <v>7</v>
      </c>
      <c r="G9" s="35">
        <v>5</v>
      </c>
      <c r="H9" s="36"/>
      <c r="I9" s="31" t="s">
        <v>36</v>
      </c>
      <c r="J9" s="31"/>
    </row>
    <row r="10" spans="1:15" s="30" customFormat="1" ht="134.25" customHeight="1">
      <c r="A10" s="35">
        <v>6</v>
      </c>
      <c r="B10" s="89"/>
      <c r="C10" s="35" t="s">
        <v>37</v>
      </c>
      <c r="D10" s="35">
        <v>6</v>
      </c>
      <c r="E10" s="36" t="s">
        <v>38</v>
      </c>
      <c r="F10" s="36" t="s">
        <v>39</v>
      </c>
      <c r="G10" s="35">
        <v>4</v>
      </c>
      <c r="H10" s="36" t="s">
        <v>40</v>
      </c>
      <c r="I10" s="31" t="s">
        <v>41</v>
      </c>
      <c r="J10" s="31"/>
    </row>
    <row r="11" spans="1:15" s="30" customFormat="1" ht="183.95" customHeight="1">
      <c r="A11" s="35">
        <v>7</v>
      </c>
      <c r="B11" s="89"/>
      <c r="C11" s="35" t="s">
        <v>42</v>
      </c>
      <c r="D11" s="35">
        <v>12</v>
      </c>
      <c r="E11" s="36" t="s">
        <v>43</v>
      </c>
      <c r="F11" s="36" t="s">
        <v>8</v>
      </c>
      <c r="G11" s="37">
        <v>8</v>
      </c>
      <c r="H11" s="40" t="s">
        <v>44</v>
      </c>
      <c r="I11" s="31" t="s">
        <v>45</v>
      </c>
      <c r="J11" s="31"/>
    </row>
    <row r="12" spans="1:15" s="30" customFormat="1" ht="120" customHeight="1">
      <c r="A12" s="35">
        <v>8</v>
      </c>
      <c r="B12" s="89"/>
      <c r="C12" s="35" t="s">
        <v>46</v>
      </c>
      <c r="D12" s="35">
        <v>10</v>
      </c>
      <c r="E12" s="41" t="s">
        <v>47</v>
      </c>
      <c r="F12" s="36" t="s">
        <v>48</v>
      </c>
      <c r="G12" s="35">
        <v>10</v>
      </c>
      <c r="H12" s="36"/>
      <c r="I12" s="31"/>
      <c r="J12" s="31"/>
    </row>
    <row r="13" spans="1:15" ht="102" customHeight="1">
      <c r="A13" s="35">
        <v>9</v>
      </c>
      <c r="B13" s="89" t="s">
        <v>49</v>
      </c>
      <c r="C13" s="35" t="s">
        <v>50</v>
      </c>
      <c r="D13" s="35">
        <v>10</v>
      </c>
      <c r="E13" s="36" t="s">
        <v>51</v>
      </c>
      <c r="F13" s="36" t="s">
        <v>52</v>
      </c>
      <c r="G13" s="35">
        <v>10</v>
      </c>
      <c r="H13" s="36"/>
    </row>
    <row r="14" spans="1:15" ht="87" customHeight="1">
      <c r="A14" s="35">
        <v>10</v>
      </c>
      <c r="B14" s="89"/>
      <c r="C14" s="35" t="s">
        <v>53</v>
      </c>
      <c r="D14" s="35">
        <v>10</v>
      </c>
      <c r="E14" s="36" t="s">
        <v>54</v>
      </c>
      <c r="F14" s="36" t="s">
        <v>55</v>
      </c>
      <c r="G14" s="35">
        <v>10</v>
      </c>
      <c r="H14" s="40" t="s">
        <v>56</v>
      </c>
    </row>
    <row r="15" spans="1:15" ht="127.5" customHeight="1">
      <c r="A15" s="35">
        <v>11</v>
      </c>
      <c r="B15" s="89"/>
      <c r="C15" s="35" t="s">
        <v>57</v>
      </c>
      <c r="D15" s="35">
        <v>5</v>
      </c>
      <c r="E15" s="36" t="s">
        <v>58</v>
      </c>
      <c r="F15" s="36" t="s">
        <v>59</v>
      </c>
      <c r="G15" s="37">
        <v>3</v>
      </c>
      <c r="H15" s="40" t="s">
        <v>60</v>
      </c>
    </row>
    <row r="16" spans="1:15" ht="245.25" customHeight="1">
      <c r="A16" s="35">
        <v>12</v>
      </c>
      <c r="B16" s="35" t="s">
        <v>61</v>
      </c>
      <c r="C16" s="35" t="s">
        <v>62</v>
      </c>
      <c r="D16" s="35">
        <v>10</v>
      </c>
      <c r="E16" s="36" t="s">
        <v>63</v>
      </c>
      <c r="F16" s="36" t="s">
        <v>64</v>
      </c>
      <c r="G16" s="35">
        <v>7</v>
      </c>
      <c r="H16" s="40" t="s">
        <v>65</v>
      </c>
    </row>
    <row r="17" spans="1:8" ht="96" customHeight="1">
      <c r="A17" s="35">
        <v>13</v>
      </c>
      <c r="B17" s="89" t="s">
        <v>61</v>
      </c>
      <c r="C17" s="35" t="s">
        <v>66</v>
      </c>
      <c r="D17" s="35">
        <v>5</v>
      </c>
      <c r="E17" s="36" t="s">
        <v>67</v>
      </c>
      <c r="F17" s="36" t="s">
        <v>68</v>
      </c>
      <c r="G17" s="35">
        <v>3.5</v>
      </c>
      <c r="H17" s="36" t="s">
        <v>69</v>
      </c>
    </row>
    <row r="18" spans="1:8" ht="81" customHeight="1">
      <c r="A18" s="35">
        <v>14</v>
      </c>
      <c r="B18" s="89"/>
      <c r="C18" s="35" t="s">
        <v>70</v>
      </c>
      <c r="D18" s="35">
        <v>5</v>
      </c>
      <c r="E18" s="36" t="s">
        <v>71</v>
      </c>
      <c r="F18" s="36" t="s">
        <v>72</v>
      </c>
      <c r="G18" s="35">
        <v>5</v>
      </c>
      <c r="H18" s="36"/>
    </row>
    <row r="19" spans="1:8" ht="26.1" customHeight="1">
      <c r="A19" s="86" t="s">
        <v>73</v>
      </c>
      <c r="B19" s="87"/>
      <c r="C19" s="88"/>
      <c r="D19" s="35">
        <f>SUM(D5:D18)</f>
        <v>100</v>
      </c>
      <c r="E19" s="36"/>
      <c r="F19" s="36" t="s">
        <v>1</v>
      </c>
      <c r="G19" s="35">
        <f>SUM(G5:G18)</f>
        <v>85.5</v>
      </c>
      <c r="H19" s="36"/>
    </row>
    <row r="20" spans="1:8" ht="108" customHeight="1">
      <c r="A20" s="35">
        <v>15</v>
      </c>
      <c r="B20" s="89" t="s">
        <v>74</v>
      </c>
      <c r="C20" s="35" t="s">
        <v>75</v>
      </c>
      <c r="D20" s="35">
        <v>10</v>
      </c>
      <c r="E20" s="36" t="s">
        <v>76</v>
      </c>
      <c r="F20" s="36" t="s">
        <v>77</v>
      </c>
      <c r="G20" s="35">
        <v>2</v>
      </c>
      <c r="H20" s="36" t="s">
        <v>78</v>
      </c>
    </row>
    <row r="21" spans="1:8" ht="66.95" customHeight="1">
      <c r="A21" s="35">
        <v>16</v>
      </c>
      <c r="B21" s="89"/>
      <c r="C21" s="35" t="s">
        <v>79</v>
      </c>
      <c r="D21" s="35">
        <v>10</v>
      </c>
      <c r="E21" s="36" t="s">
        <v>80</v>
      </c>
      <c r="F21" s="36" t="s">
        <v>81</v>
      </c>
      <c r="G21" s="35"/>
      <c r="H21" s="36"/>
    </row>
    <row r="22" spans="1:8" ht="26.1" customHeight="1">
      <c r="A22" s="86" t="s">
        <v>73</v>
      </c>
      <c r="B22" s="87"/>
      <c r="C22" s="87"/>
      <c r="D22" s="35">
        <f>D19+D20-D21</f>
        <v>100</v>
      </c>
      <c r="E22" s="36"/>
      <c r="F22" s="36"/>
      <c r="G22" s="35">
        <f>G19+G20-G21</f>
        <v>87.5</v>
      </c>
      <c r="H22" s="36"/>
    </row>
    <row r="24" spans="1:8">
      <c r="H24" s="43"/>
    </row>
    <row r="25" spans="1:8">
      <c r="H25" s="43"/>
    </row>
    <row r="26" spans="1:8">
      <c r="H26" s="43"/>
    </row>
    <row r="27" spans="1:8">
      <c r="H27" s="43"/>
    </row>
    <row r="28" spans="1:8">
      <c r="H28" s="43"/>
    </row>
    <row r="29" spans="1:8">
      <c r="H29" s="43"/>
    </row>
    <row r="30" spans="1:8">
      <c r="H30" s="43"/>
    </row>
    <row r="31" spans="1:8">
      <c r="H31" s="43"/>
    </row>
  </sheetData>
  <mergeCells count="10">
    <mergeCell ref="A1:C1"/>
    <mergeCell ref="A2:H2"/>
    <mergeCell ref="A3:H3"/>
    <mergeCell ref="A19:C19"/>
    <mergeCell ref="A22:C22"/>
    <mergeCell ref="B5:B8"/>
    <mergeCell ref="B9:B12"/>
    <mergeCell ref="B13:B15"/>
    <mergeCell ref="B17:B18"/>
    <mergeCell ref="B20:B21"/>
  </mergeCells>
  <phoneticPr fontId="17" type="noConversion"/>
  <printOptions horizontalCentered="1"/>
  <pageMargins left="0.35433070866141736" right="0.27559055118110237" top="0.78740157480314965" bottom="0.39370078740157483" header="0.51181102362204722" footer="0.11811023622047245"/>
  <pageSetup paperSize="9" scale="85"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IT22"/>
  <sheetViews>
    <sheetView zoomScaleSheetLayoutView="100" workbookViewId="0">
      <selection activeCell="E6" sqref="E6"/>
    </sheetView>
  </sheetViews>
  <sheetFormatPr defaultColWidth="8" defaultRowHeight="15"/>
  <cols>
    <col min="1" max="1" width="4" style="30" customWidth="1"/>
    <col min="2" max="2" width="6.375" style="29" customWidth="1"/>
    <col min="3" max="3" width="6" style="29" customWidth="1"/>
    <col min="4" max="4" width="5.625" style="29" customWidth="1"/>
    <col min="5" max="5" width="40.625" style="29" customWidth="1"/>
    <col min="6" max="6" width="69.125" style="29" customWidth="1"/>
    <col min="7" max="7" width="6.75" style="30" customWidth="1"/>
    <col min="8" max="8" width="25.125" style="30" customWidth="1"/>
    <col min="9" max="9" width="7.125" style="31" customWidth="1"/>
    <col min="10" max="10" width="13.5" style="31" customWidth="1"/>
    <col min="11" max="254" width="8" style="30"/>
    <col min="255" max="256" width="8" style="42"/>
    <col min="257" max="257" width="6" style="42" customWidth="1"/>
    <col min="258" max="258" width="5.25" style="42" customWidth="1"/>
    <col min="259" max="259" width="4.625" style="42" customWidth="1"/>
    <col min="260" max="260" width="4.5" style="42" customWidth="1"/>
    <col min="261" max="261" width="8.875" style="42" customWidth="1"/>
    <col min="262" max="262" width="3.5" style="42" customWidth="1"/>
    <col min="263" max="263" width="23.125" style="42" customWidth="1"/>
    <col min="264" max="264" width="45.125" style="42" customWidth="1"/>
    <col min="265" max="265" width="7.125" style="42" customWidth="1"/>
    <col min="266" max="266" width="13.5" style="42" customWidth="1"/>
    <col min="267" max="512" width="8" style="42"/>
    <col min="513" max="513" width="6" style="42" customWidth="1"/>
    <col min="514" max="514" width="5.25" style="42" customWidth="1"/>
    <col min="515" max="515" width="4.625" style="42" customWidth="1"/>
    <col min="516" max="516" width="4.5" style="42" customWidth="1"/>
    <col min="517" max="517" width="8.875" style="42" customWidth="1"/>
    <col min="518" max="518" width="3.5" style="42" customWidth="1"/>
    <col min="519" max="519" width="23.125" style="42" customWidth="1"/>
    <col min="520" max="520" width="45.125" style="42" customWidth="1"/>
    <col min="521" max="521" width="7.125" style="42" customWidth="1"/>
    <col min="522" max="522" width="13.5" style="42" customWidth="1"/>
    <col min="523" max="768" width="8" style="42"/>
    <col min="769" max="769" width="6" style="42" customWidth="1"/>
    <col min="770" max="770" width="5.25" style="42" customWidth="1"/>
    <col min="771" max="771" width="4.625" style="42" customWidth="1"/>
    <col min="772" max="772" width="4.5" style="42" customWidth="1"/>
    <col min="773" max="773" width="8.875" style="42" customWidth="1"/>
    <col min="774" max="774" width="3.5" style="42" customWidth="1"/>
    <col min="775" max="775" width="23.125" style="42" customWidth="1"/>
    <col min="776" max="776" width="45.125" style="42" customWidth="1"/>
    <col min="777" max="777" width="7.125" style="42" customWidth="1"/>
    <col min="778" max="778" width="13.5" style="42" customWidth="1"/>
    <col min="779" max="1024" width="8" style="42"/>
    <col min="1025" max="1025" width="6" style="42" customWidth="1"/>
    <col min="1026" max="1026" width="5.25" style="42" customWidth="1"/>
    <col min="1027" max="1027" width="4.625" style="42" customWidth="1"/>
    <col min="1028" max="1028" width="4.5" style="42" customWidth="1"/>
    <col min="1029" max="1029" width="8.875" style="42" customWidth="1"/>
    <col min="1030" max="1030" width="3.5" style="42" customWidth="1"/>
    <col min="1031" max="1031" width="23.125" style="42" customWidth="1"/>
    <col min="1032" max="1032" width="45.125" style="42" customWidth="1"/>
    <col min="1033" max="1033" width="7.125" style="42" customWidth="1"/>
    <col min="1034" max="1034" width="13.5" style="42" customWidth="1"/>
    <col min="1035" max="1280" width="8" style="42"/>
    <col min="1281" max="1281" width="6" style="42" customWidth="1"/>
    <col min="1282" max="1282" width="5.25" style="42" customWidth="1"/>
    <col min="1283" max="1283" width="4.625" style="42" customWidth="1"/>
    <col min="1284" max="1284" width="4.5" style="42" customWidth="1"/>
    <col min="1285" max="1285" width="8.875" style="42" customWidth="1"/>
    <col min="1286" max="1286" width="3.5" style="42" customWidth="1"/>
    <col min="1287" max="1287" width="23.125" style="42" customWidth="1"/>
    <col min="1288" max="1288" width="45.125" style="42" customWidth="1"/>
    <col min="1289" max="1289" width="7.125" style="42" customWidth="1"/>
    <col min="1290" max="1290" width="13.5" style="42" customWidth="1"/>
    <col min="1291" max="1536" width="8" style="42"/>
    <col min="1537" max="1537" width="6" style="42" customWidth="1"/>
    <col min="1538" max="1538" width="5.25" style="42" customWidth="1"/>
    <col min="1539" max="1539" width="4.625" style="42" customWidth="1"/>
    <col min="1540" max="1540" width="4.5" style="42" customWidth="1"/>
    <col min="1541" max="1541" width="8.875" style="42" customWidth="1"/>
    <col min="1542" max="1542" width="3.5" style="42" customWidth="1"/>
    <col min="1543" max="1543" width="23.125" style="42" customWidth="1"/>
    <col min="1544" max="1544" width="45.125" style="42" customWidth="1"/>
    <col min="1545" max="1545" width="7.125" style="42" customWidth="1"/>
    <col min="1546" max="1546" width="13.5" style="42" customWidth="1"/>
    <col min="1547" max="1792" width="8" style="42"/>
    <col min="1793" max="1793" width="6" style="42" customWidth="1"/>
    <col min="1794" max="1794" width="5.25" style="42" customWidth="1"/>
    <col min="1795" max="1795" width="4.625" style="42" customWidth="1"/>
    <col min="1796" max="1796" width="4.5" style="42" customWidth="1"/>
    <col min="1797" max="1797" width="8.875" style="42" customWidth="1"/>
    <col min="1798" max="1798" width="3.5" style="42" customWidth="1"/>
    <col min="1799" max="1799" width="23.125" style="42" customWidth="1"/>
    <col min="1800" max="1800" width="45.125" style="42" customWidth="1"/>
    <col min="1801" max="1801" width="7.125" style="42" customWidth="1"/>
    <col min="1802" max="1802" width="13.5" style="42" customWidth="1"/>
    <col min="1803" max="2048" width="8" style="42"/>
    <col min="2049" max="2049" width="6" style="42" customWidth="1"/>
    <col min="2050" max="2050" width="5.25" style="42" customWidth="1"/>
    <col min="2051" max="2051" width="4.625" style="42" customWidth="1"/>
    <col min="2052" max="2052" width="4.5" style="42" customWidth="1"/>
    <col min="2053" max="2053" width="8.875" style="42" customWidth="1"/>
    <col min="2054" max="2054" width="3.5" style="42" customWidth="1"/>
    <col min="2055" max="2055" width="23.125" style="42" customWidth="1"/>
    <col min="2056" max="2056" width="45.125" style="42" customWidth="1"/>
    <col min="2057" max="2057" width="7.125" style="42" customWidth="1"/>
    <col min="2058" max="2058" width="13.5" style="42" customWidth="1"/>
    <col min="2059" max="2304" width="8" style="42"/>
    <col min="2305" max="2305" width="6" style="42" customWidth="1"/>
    <col min="2306" max="2306" width="5.25" style="42" customWidth="1"/>
    <col min="2307" max="2307" width="4.625" style="42" customWidth="1"/>
    <col min="2308" max="2308" width="4.5" style="42" customWidth="1"/>
    <col min="2309" max="2309" width="8.875" style="42" customWidth="1"/>
    <col min="2310" max="2310" width="3.5" style="42" customWidth="1"/>
    <col min="2311" max="2311" width="23.125" style="42" customWidth="1"/>
    <col min="2312" max="2312" width="45.125" style="42" customWidth="1"/>
    <col min="2313" max="2313" width="7.125" style="42" customWidth="1"/>
    <col min="2314" max="2314" width="13.5" style="42" customWidth="1"/>
    <col min="2315" max="2560" width="8" style="42"/>
    <col min="2561" max="2561" width="6" style="42" customWidth="1"/>
    <col min="2562" max="2562" width="5.25" style="42" customWidth="1"/>
    <col min="2563" max="2563" width="4.625" style="42" customWidth="1"/>
    <col min="2564" max="2564" width="4.5" style="42" customWidth="1"/>
    <col min="2565" max="2565" width="8.875" style="42" customWidth="1"/>
    <col min="2566" max="2566" width="3.5" style="42" customWidth="1"/>
    <col min="2567" max="2567" width="23.125" style="42" customWidth="1"/>
    <col min="2568" max="2568" width="45.125" style="42" customWidth="1"/>
    <col min="2569" max="2569" width="7.125" style="42" customWidth="1"/>
    <col min="2570" max="2570" width="13.5" style="42" customWidth="1"/>
    <col min="2571" max="2816" width="8" style="42"/>
    <col min="2817" max="2817" width="6" style="42" customWidth="1"/>
    <col min="2818" max="2818" width="5.25" style="42" customWidth="1"/>
    <col min="2819" max="2819" width="4.625" style="42" customWidth="1"/>
    <col min="2820" max="2820" width="4.5" style="42" customWidth="1"/>
    <col min="2821" max="2821" width="8.875" style="42" customWidth="1"/>
    <col min="2822" max="2822" width="3.5" style="42" customWidth="1"/>
    <col min="2823" max="2823" width="23.125" style="42" customWidth="1"/>
    <col min="2824" max="2824" width="45.125" style="42" customWidth="1"/>
    <col min="2825" max="2825" width="7.125" style="42" customWidth="1"/>
    <col min="2826" max="2826" width="13.5" style="42" customWidth="1"/>
    <col min="2827" max="3072" width="8" style="42"/>
    <col min="3073" max="3073" width="6" style="42" customWidth="1"/>
    <col min="3074" max="3074" width="5.25" style="42" customWidth="1"/>
    <col min="3075" max="3075" width="4.625" style="42" customWidth="1"/>
    <col min="3076" max="3076" width="4.5" style="42" customWidth="1"/>
    <col min="3077" max="3077" width="8.875" style="42" customWidth="1"/>
    <col min="3078" max="3078" width="3.5" style="42" customWidth="1"/>
    <col min="3079" max="3079" width="23.125" style="42" customWidth="1"/>
    <col min="3080" max="3080" width="45.125" style="42" customWidth="1"/>
    <col min="3081" max="3081" width="7.125" style="42" customWidth="1"/>
    <col min="3082" max="3082" width="13.5" style="42" customWidth="1"/>
    <col min="3083" max="3328" width="8" style="42"/>
    <col min="3329" max="3329" width="6" style="42" customWidth="1"/>
    <col min="3330" max="3330" width="5.25" style="42" customWidth="1"/>
    <col min="3331" max="3331" width="4.625" style="42" customWidth="1"/>
    <col min="3332" max="3332" width="4.5" style="42" customWidth="1"/>
    <col min="3333" max="3333" width="8.875" style="42" customWidth="1"/>
    <col min="3334" max="3334" width="3.5" style="42" customWidth="1"/>
    <col min="3335" max="3335" width="23.125" style="42" customWidth="1"/>
    <col min="3336" max="3336" width="45.125" style="42" customWidth="1"/>
    <col min="3337" max="3337" width="7.125" style="42" customWidth="1"/>
    <col min="3338" max="3338" width="13.5" style="42" customWidth="1"/>
    <col min="3339" max="3584" width="8" style="42"/>
    <col min="3585" max="3585" width="6" style="42" customWidth="1"/>
    <col min="3586" max="3586" width="5.25" style="42" customWidth="1"/>
    <col min="3587" max="3587" width="4.625" style="42" customWidth="1"/>
    <col min="3588" max="3588" width="4.5" style="42" customWidth="1"/>
    <col min="3589" max="3589" width="8.875" style="42" customWidth="1"/>
    <col min="3590" max="3590" width="3.5" style="42" customWidth="1"/>
    <col min="3591" max="3591" width="23.125" style="42" customWidth="1"/>
    <col min="3592" max="3592" width="45.125" style="42" customWidth="1"/>
    <col min="3593" max="3593" width="7.125" style="42" customWidth="1"/>
    <col min="3594" max="3594" width="13.5" style="42" customWidth="1"/>
    <col min="3595" max="3840" width="8" style="42"/>
    <col min="3841" max="3841" width="6" style="42" customWidth="1"/>
    <col min="3842" max="3842" width="5.25" style="42" customWidth="1"/>
    <col min="3843" max="3843" width="4.625" style="42" customWidth="1"/>
    <col min="3844" max="3844" width="4.5" style="42" customWidth="1"/>
    <col min="3845" max="3845" width="8.875" style="42" customWidth="1"/>
    <col min="3846" max="3846" width="3.5" style="42" customWidth="1"/>
    <col min="3847" max="3847" width="23.125" style="42" customWidth="1"/>
    <col min="3848" max="3848" width="45.125" style="42" customWidth="1"/>
    <col min="3849" max="3849" width="7.125" style="42" customWidth="1"/>
    <col min="3850" max="3850" width="13.5" style="42" customWidth="1"/>
    <col min="3851" max="4096" width="8" style="42"/>
    <col min="4097" max="4097" width="6" style="42" customWidth="1"/>
    <col min="4098" max="4098" width="5.25" style="42" customWidth="1"/>
    <col min="4099" max="4099" width="4.625" style="42" customWidth="1"/>
    <col min="4100" max="4100" width="4.5" style="42" customWidth="1"/>
    <col min="4101" max="4101" width="8.875" style="42" customWidth="1"/>
    <col min="4102" max="4102" width="3.5" style="42" customWidth="1"/>
    <col min="4103" max="4103" width="23.125" style="42" customWidth="1"/>
    <col min="4104" max="4104" width="45.125" style="42" customWidth="1"/>
    <col min="4105" max="4105" width="7.125" style="42" customWidth="1"/>
    <col min="4106" max="4106" width="13.5" style="42" customWidth="1"/>
    <col min="4107" max="4352" width="8" style="42"/>
    <col min="4353" max="4353" width="6" style="42" customWidth="1"/>
    <col min="4354" max="4354" width="5.25" style="42" customWidth="1"/>
    <col min="4355" max="4355" width="4.625" style="42" customWidth="1"/>
    <col min="4356" max="4356" width="4.5" style="42" customWidth="1"/>
    <col min="4357" max="4357" width="8.875" style="42" customWidth="1"/>
    <col min="4358" max="4358" width="3.5" style="42" customWidth="1"/>
    <col min="4359" max="4359" width="23.125" style="42" customWidth="1"/>
    <col min="4360" max="4360" width="45.125" style="42" customWidth="1"/>
    <col min="4361" max="4361" width="7.125" style="42" customWidth="1"/>
    <col min="4362" max="4362" width="13.5" style="42" customWidth="1"/>
    <col min="4363" max="4608" width="8" style="42"/>
    <col min="4609" max="4609" width="6" style="42" customWidth="1"/>
    <col min="4610" max="4610" width="5.25" style="42" customWidth="1"/>
    <col min="4611" max="4611" width="4.625" style="42" customWidth="1"/>
    <col min="4612" max="4612" width="4.5" style="42" customWidth="1"/>
    <col min="4613" max="4613" width="8.875" style="42" customWidth="1"/>
    <col min="4614" max="4614" width="3.5" style="42" customWidth="1"/>
    <col min="4615" max="4615" width="23.125" style="42" customWidth="1"/>
    <col min="4616" max="4616" width="45.125" style="42" customWidth="1"/>
    <col min="4617" max="4617" width="7.125" style="42" customWidth="1"/>
    <col min="4618" max="4618" width="13.5" style="42" customWidth="1"/>
    <col min="4619" max="4864" width="8" style="42"/>
    <col min="4865" max="4865" width="6" style="42" customWidth="1"/>
    <col min="4866" max="4866" width="5.25" style="42" customWidth="1"/>
    <col min="4867" max="4867" width="4.625" style="42" customWidth="1"/>
    <col min="4868" max="4868" width="4.5" style="42" customWidth="1"/>
    <col min="4869" max="4869" width="8.875" style="42" customWidth="1"/>
    <col min="4870" max="4870" width="3.5" style="42" customWidth="1"/>
    <col min="4871" max="4871" width="23.125" style="42" customWidth="1"/>
    <col min="4872" max="4872" width="45.125" style="42" customWidth="1"/>
    <col min="4873" max="4873" width="7.125" style="42" customWidth="1"/>
    <col min="4874" max="4874" width="13.5" style="42" customWidth="1"/>
    <col min="4875" max="5120" width="8" style="42"/>
    <col min="5121" max="5121" width="6" style="42" customWidth="1"/>
    <col min="5122" max="5122" width="5.25" style="42" customWidth="1"/>
    <col min="5123" max="5123" width="4.625" style="42" customWidth="1"/>
    <col min="5124" max="5124" width="4.5" style="42" customWidth="1"/>
    <col min="5125" max="5125" width="8.875" style="42" customWidth="1"/>
    <col min="5126" max="5126" width="3.5" style="42" customWidth="1"/>
    <col min="5127" max="5127" width="23.125" style="42" customWidth="1"/>
    <col min="5128" max="5128" width="45.125" style="42" customWidth="1"/>
    <col min="5129" max="5129" width="7.125" style="42" customWidth="1"/>
    <col min="5130" max="5130" width="13.5" style="42" customWidth="1"/>
    <col min="5131" max="5376" width="8" style="42"/>
    <col min="5377" max="5377" width="6" style="42" customWidth="1"/>
    <col min="5378" max="5378" width="5.25" style="42" customWidth="1"/>
    <col min="5379" max="5379" width="4.625" style="42" customWidth="1"/>
    <col min="5380" max="5380" width="4.5" style="42" customWidth="1"/>
    <col min="5381" max="5381" width="8.875" style="42" customWidth="1"/>
    <col min="5382" max="5382" width="3.5" style="42" customWidth="1"/>
    <col min="5383" max="5383" width="23.125" style="42" customWidth="1"/>
    <col min="5384" max="5384" width="45.125" style="42" customWidth="1"/>
    <col min="5385" max="5385" width="7.125" style="42" customWidth="1"/>
    <col min="5386" max="5386" width="13.5" style="42" customWidth="1"/>
    <col min="5387" max="5632" width="8" style="42"/>
    <col min="5633" max="5633" width="6" style="42" customWidth="1"/>
    <col min="5634" max="5634" width="5.25" style="42" customWidth="1"/>
    <col min="5635" max="5635" width="4.625" style="42" customWidth="1"/>
    <col min="5636" max="5636" width="4.5" style="42" customWidth="1"/>
    <col min="5637" max="5637" width="8.875" style="42" customWidth="1"/>
    <col min="5638" max="5638" width="3.5" style="42" customWidth="1"/>
    <col min="5639" max="5639" width="23.125" style="42" customWidth="1"/>
    <col min="5640" max="5640" width="45.125" style="42" customWidth="1"/>
    <col min="5641" max="5641" width="7.125" style="42" customWidth="1"/>
    <col min="5642" max="5642" width="13.5" style="42" customWidth="1"/>
    <col min="5643" max="5888" width="8" style="42"/>
    <col min="5889" max="5889" width="6" style="42" customWidth="1"/>
    <col min="5890" max="5890" width="5.25" style="42" customWidth="1"/>
    <col min="5891" max="5891" width="4.625" style="42" customWidth="1"/>
    <col min="5892" max="5892" width="4.5" style="42" customWidth="1"/>
    <col min="5893" max="5893" width="8.875" style="42" customWidth="1"/>
    <col min="5894" max="5894" width="3.5" style="42" customWidth="1"/>
    <col min="5895" max="5895" width="23.125" style="42" customWidth="1"/>
    <col min="5896" max="5896" width="45.125" style="42" customWidth="1"/>
    <col min="5897" max="5897" width="7.125" style="42" customWidth="1"/>
    <col min="5898" max="5898" width="13.5" style="42" customWidth="1"/>
    <col min="5899" max="6144" width="8" style="42"/>
    <col min="6145" max="6145" width="6" style="42" customWidth="1"/>
    <col min="6146" max="6146" width="5.25" style="42" customWidth="1"/>
    <col min="6147" max="6147" width="4.625" style="42" customWidth="1"/>
    <col min="6148" max="6148" width="4.5" style="42" customWidth="1"/>
    <col min="6149" max="6149" width="8.875" style="42" customWidth="1"/>
    <col min="6150" max="6150" width="3.5" style="42" customWidth="1"/>
    <col min="6151" max="6151" width="23.125" style="42" customWidth="1"/>
    <col min="6152" max="6152" width="45.125" style="42" customWidth="1"/>
    <col min="6153" max="6153" width="7.125" style="42" customWidth="1"/>
    <col min="6154" max="6154" width="13.5" style="42" customWidth="1"/>
    <col min="6155" max="6400" width="8" style="42"/>
    <col min="6401" max="6401" width="6" style="42" customWidth="1"/>
    <col min="6402" max="6402" width="5.25" style="42" customWidth="1"/>
    <col min="6403" max="6403" width="4.625" style="42" customWidth="1"/>
    <col min="6404" max="6404" width="4.5" style="42" customWidth="1"/>
    <col min="6405" max="6405" width="8.875" style="42" customWidth="1"/>
    <col min="6406" max="6406" width="3.5" style="42" customWidth="1"/>
    <col min="6407" max="6407" width="23.125" style="42" customWidth="1"/>
    <col min="6408" max="6408" width="45.125" style="42" customWidth="1"/>
    <col min="6409" max="6409" width="7.125" style="42" customWidth="1"/>
    <col min="6410" max="6410" width="13.5" style="42" customWidth="1"/>
    <col min="6411" max="6656" width="8" style="42"/>
    <col min="6657" max="6657" width="6" style="42" customWidth="1"/>
    <col min="6658" max="6658" width="5.25" style="42" customWidth="1"/>
    <col min="6659" max="6659" width="4.625" style="42" customWidth="1"/>
    <col min="6660" max="6660" width="4.5" style="42" customWidth="1"/>
    <col min="6661" max="6661" width="8.875" style="42" customWidth="1"/>
    <col min="6662" max="6662" width="3.5" style="42" customWidth="1"/>
    <col min="6663" max="6663" width="23.125" style="42" customWidth="1"/>
    <col min="6664" max="6664" width="45.125" style="42" customWidth="1"/>
    <col min="6665" max="6665" width="7.125" style="42" customWidth="1"/>
    <col min="6666" max="6666" width="13.5" style="42" customWidth="1"/>
    <col min="6667" max="6912" width="8" style="42"/>
    <col min="6913" max="6913" width="6" style="42" customWidth="1"/>
    <col min="6914" max="6914" width="5.25" style="42" customWidth="1"/>
    <col min="6915" max="6915" width="4.625" style="42" customWidth="1"/>
    <col min="6916" max="6916" width="4.5" style="42" customWidth="1"/>
    <col min="6917" max="6917" width="8.875" style="42" customWidth="1"/>
    <col min="6918" max="6918" width="3.5" style="42" customWidth="1"/>
    <col min="6919" max="6919" width="23.125" style="42" customWidth="1"/>
    <col min="6920" max="6920" width="45.125" style="42" customWidth="1"/>
    <col min="6921" max="6921" width="7.125" style="42" customWidth="1"/>
    <col min="6922" max="6922" width="13.5" style="42" customWidth="1"/>
    <col min="6923" max="7168" width="8" style="42"/>
    <col min="7169" max="7169" width="6" style="42" customWidth="1"/>
    <col min="7170" max="7170" width="5.25" style="42" customWidth="1"/>
    <col min="7171" max="7171" width="4.625" style="42" customWidth="1"/>
    <col min="7172" max="7172" width="4.5" style="42" customWidth="1"/>
    <col min="7173" max="7173" width="8.875" style="42" customWidth="1"/>
    <col min="7174" max="7174" width="3.5" style="42" customWidth="1"/>
    <col min="7175" max="7175" width="23.125" style="42" customWidth="1"/>
    <col min="7176" max="7176" width="45.125" style="42" customWidth="1"/>
    <col min="7177" max="7177" width="7.125" style="42" customWidth="1"/>
    <col min="7178" max="7178" width="13.5" style="42" customWidth="1"/>
    <col min="7179" max="7424" width="8" style="42"/>
    <col min="7425" max="7425" width="6" style="42" customWidth="1"/>
    <col min="7426" max="7426" width="5.25" style="42" customWidth="1"/>
    <col min="7427" max="7427" width="4.625" style="42" customWidth="1"/>
    <col min="7428" max="7428" width="4.5" style="42" customWidth="1"/>
    <col min="7429" max="7429" width="8.875" style="42" customWidth="1"/>
    <col min="7430" max="7430" width="3.5" style="42" customWidth="1"/>
    <col min="7431" max="7431" width="23.125" style="42" customWidth="1"/>
    <col min="7432" max="7432" width="45.125" style="42" customWidth="1"/>
    <col min="7433" max="7433" width="7.125" style="42" customWidth="1"/>
    <col min="7434" max="7434" width="13.5" style="42" customWidth="1"/>
    <col min="7435" max="7680" width="8" style="42"/>
    <col min="7681" max="7681" width="6" style="42" customWidth="1"/>
    <col min="7682" max="7682" width="5.25" style="42" customWidth="1"/>
    <col min="7683" max="7683" width="4.625" style="42" customWidth="1"/>
    <col min="7684" max="7684" width="4.5" style="42" customWidth="1"/>
    <col min="7685" max="7685" width="8.875" style="42" customWidth="1"/>
    <col min="7686" max="7686" width="3.5" style="42" customWidth="1"/>
    <col min="7687" max="7687" width="23.125" style="42" customWidth="1"/>
    <col min="7688" max="7688" width="45.125" style="42" customWidth="1"/>
    <col min="7689" max="7689" width="7.125" style="42" customWidth="1"/>
    <col min="7690" max="7690" width="13.5" style="42" customWidth="1"/>
    <col min="7691" max="7936" width="8" style="42"/>
    <col min="7937" max="7937" width="6" style="42" customWidth="1"/>
    <col min="7938" max="7938" width="5.25" style="42" customWidth="1"/>
    <col min="7939" max="7939" width="4.625" style="42" customWidth="1"/>
    <col min="7940" max="7940" width="4.5" style="42" customWidth="1"/>
    <col min="7941" max="7941" width="8.875" style="42" customWidth="1"/>
    <col min="7942" max="7942" width="3.5" style="42" customWidth="1"/>
    <col min="7943" max="7943" width="23.125" style="42" customWidth="1"/>
    <col min="7944" max="7944" width="45.125" style="42" customWidth="1"/>
    <col min="7945" max="7945" width="7.125" style="42" customWidth="1"/>
    <col min="7946" max="7946" width="13.5" style="42" customWidth="1"/>
    <col min="7947" max="8192" width="8" style="42"/>
    <col min="8193" max="8193" width="6" style="42" customWidth="1"/>
    <col min="8194" max="8194" width="5.25" style="42" customWidth="1"/>
    <col min="8195" max="8195" width="4.625" style="42" customWidth="1"/>
    <col min="8196" max="8196" width="4.5" style="42" customWidth="1"/>
    <col min="8197" max="8197" width="8.875" style="42" customWidth="1"/>
    <col min="8198" max="8198" width="3.5" style="42" customWidth="1"/>
    <col min="8199" max="8199" width="23.125" style="42" customWidth="1"/>
    <col min="8200" max="8200" width="45.125" style="42" customWidth="1"/>
    <col min="8201" max="8201" width="7.125" style="42" customWidth="1"/>
    <col min="8202" max="8202" width="13.5" style="42" customWidth="1"/>
    <col min="8203" max="8448" width="8" style="42"/>
    <col min="8449" max="8449" width="6" style="42" customWidth="1"/>
    <col min="8450" max="8450" width="5.25" style="42" customWidth="1"/>
    <col min="8451" max="8451" width="4.625" style="42" customWidth="1"/>
    <col min="8452" max="8452" width="4.5" style="42" customWidth="1"/>
    <col min="8453" max="8453" width="8.875" style="42" customWidth="1"/>
    <col min="8454" max="8454" width="3.5" style="42" customWidth="1"/>
    <col min="8455" max="8455" width="23.125" style="42" customWidth="1"/>
    <col min="8456" max="8456" width="45.125" style="42" customWidth="1"/>
    <col min="8457" max="8457" width="7.125" style="42" customWidth="1"/>
    <col min="8458" max="8458" width="13.5" style="42" customWidth="1"/>
    <col min="8459" max="8704" width="8" style="42"/>
    <col min="8705" max="8705" width="6" style="42" customWidth="1"/>
    <col min="8706" max="8706" width="5.25" style="42" customWidth="1"/>
    <col min="8707" max="8707" width="4.625" style="42" customWidth="1"/>
    <col min="8708" max="8708" width="4.5" style="42" customWidth="1"/>
    <col min="8709" max="8709" width="8.875" style="42" customWidth="1"/>
    <col min="8710" max="8710" width="3.5" style="42" customWidth="1"/>
    <col min="8711" max="8711" width="23.125" style="42" customWidth="1"/>
    <col min="8712" max="8712" width="45.125" style="42" customWidth="1"/>
    <col min="8713" max="8713" width="7.125" style="42" customWidth="1"/>
    <col min="8714" max="8714" width="13.5" style="42" customWidth="1"/>
    <col min="8715" max="8960" width="8" style="42"/>
    <col min="8961" max="8961" width="6" style="42" customWidth="1"/>
    <col min="8962" max="8962" width="5.25" style="42" customWidth="1"/>
    <col min="8963" max="8963" width="4.625" style="42" customWidth="1"/>
    <col min="8964" max="8964" width="4.5" style="42" customWidth="1"/>
    <col min="8965" max="8965" width="8.875" style="42" customWidth="1"/>
    <col min="8966" max="8966" width="3.5" style="42" customWidth="1"/>
    <col min="8967" max="8967" width="23.125" style="42" customWidth="1"/>
    <col min="8968" max="8968" width="45.125" style="42" customWidth="1"/>
    <col min="8969" max="8969" width="7.125" style="42" customWidth="1"/>
    <col min="8970" max="8970" width="13.5" style="42" customWidth="1"/>
    <col min="8971" max="9216" width="8" style="42"/>
    <col min="9217" max="9217" width="6" style="42" customWidth="1"/>
    <col min="9218" max="9218" width="5.25" style="42" customWidth="1"/>
    <col min="9219" max="9219" width="4.625" style="42" customWidth="1"/>
    <col min="9220" max="9220" width="4.5" style="42" customWidth="1"/>
    <col min="9221" max="9221" width="8.875" style="42" customWidth="1"/>
    <col min="9222" max="9222" width="3.5" style="42" customWidth="1"/>
    <col min="9223" max="9223" width="23.125" style="42" customWidth="1"/>
    <col min="9224" max="9224" width="45.125" style="42" customWidth="1"/>
    <col min="9225" max="9225" width="7.125" style="42" customWidth="1"/>
    <col min="9226" max="9226" width="13.5" style="42" customWidth="1"/>
    <col min="9227" max="9472" width="8" style="42"/>
    <col min="9473" max="9473" width="6" style="42" customWidth="1"/>
    <col min="9474" max="9474" width="5.25" style="42" customWidth="1"/>
    <col min="9475" max="9475" width="4.625" style="42" customWidth="1"/>
    <col min="9476" max="9476" width="4.5" style="42" customWidth="1"/>
    <col min="9477" max="9477" width="8.875" style="42" customWidth="1"/>
    <col min="9478" max="9478" width="3.5" style="42" customWidth="1"/>
    <col min="9479" max="9479" width="23.125" style="42" customWidth="1"/>
    <col min="9480" max="9480" width="45.125" style="42" customWidth="1"/>
    <col min="9481" max="9481" width="7.125" style="42" customWidth="1"/>
    <col min="9482" max="9482" width="13.5" style="42" customWidth="1"/>
    <col min="9483" max="9728" width="8" style="42"/>
    <col min="9729" max="9729" width="6" style="42" customWidth="1"/>
    <col min="9730" max="9730" width="5.25" style="42" customWidth="1"/>
    <col min="9731" max="9731" width="4.625" style="42" customWidth="1"/>
    <col min="9732" max="9732" width="4.5" style="42" customWidth="1"/>
    <col min="9733" max="9733" width="8.875" style="42" customWidth="1"/>
    <col min="9734" max="9734" width="3.5" style="42" customWidth="1"/>
    <col min="9735" max="9735" width="23.125" style="42" customWidth="1"/>
    <col min="9736" max="9736" width="45.125" style="42" customWidth="1"/>
    <col min="9737" max="9737" width="7.125" style="42" customWidth="1"/>
    <col min="9738" max="9738" width="13.5" style="42" customWidth="1"/>
    <col min="9739" max="9984" width="8" style="42"/>
    <col min="9985" max="9985" width="6" style="42" customWidth="1"/>
    <col min="9986" max="9986" width="5.25" style="42" customWidth="1"/>
    <col min="9987" max="9987" width="4.625" style="42" customWidth="1"/>
    <col min="9988" max="9988" width="4.5" style="42" customWidth="1"/>
    <col min="9989" max="9989" width="8.875" style="42" customWidth="1"/>
    <col min="9990" max="9990" width="3.5" style="42" customWidth="1"/>
    <col min="9991" max="9991" width="23.125" style="42" customWidth="1"/>
    <col min="9992" max="9992" width="45.125" style="42" customWidth="1"/>
    <col min="9993" max="9993" width="7.125" style="42" customWidth="1"/>
    <col min="9994" max="9994" width="13.5" style="42" customWidth="1"/>
    <col min="9995" max="10240" width="8" style="42"/>
    <col min="10241" max="10241" width="6" style="42" customWidth="1"/>
    <col min="10242" max="10242" width="5.25" style="42" customWidth="1"/>
    <col min="10243" max="10243" width="4.625" style="42" customWidth="1"/>
    <col min="10244" max="10244" width="4.5" style="42" customWidth="1"/>
    <col min="10245" max="10245" width="8.875" style="42" customWidth="1"/>
    <col min="10246" max="10246" width="3.5" style="42" customWidth="1"/>
    <col min="10247" max="10247" width="23.125" style="42" customWidth="1"/>
    <col min="10248" max="10248" width="45.125" style="42" customWidth="1"/>
    <col min="10249" max="10249" width="7.125" style="42" customWidth="1"/>
    <col min="10250" max="10250" width="13.5" style="42" customWidth="1"/>
    <col min="10251" max="10496" width="8" style="42"/>
    <col min="10497" max="10497" width="6" style="42" customWidth="1"/>
    <col min="10498" max="10498" width="5.25" style="42" customWidth="1"/>
    <col min="10499" max="10499" width="4.625" style="42" customWidth="1"/>
    <col min="10500" max="10500" width="4.5" style="42" customWidth="1"/>
    <col min="10501" max="10501" width="8.875" style="42" customWidth="1"/>
    <col min="10502" max="10502" width="3.5" style="42" customWidth="1"/>
    <col min="10503" max="10503" width="23.125" style="42" customWidth="1"/>
    <col min="10504" max="10504" width="45.125" style="42" customWidth="1"/>
    <col min="10505" max="10505" width="7.125" style="42" customWidth="1"/>
    <col min="10506" max="10506" width="13.5" style="42" customWidth="1"/>
    <col min="10507" max="10752" width="8" style="42"/>
    <col min="10753" max="10753" width="6" style="42" customWidth="1"/>
    <col min="10754" max="10754" width="5.25" style="42" customWidth="1"/>
    <col min="10755" max="10755" width="4.625" style="42" customWidth="1"/>
    <col min="10756" max="10756" width="4.5" style="42" customWidth="1"/>
    <col min="10757" max="10757" width="8.875" style="42" customWidth="1"/>
    <col min="10758" max="10758" width="3.5" style="42" customWidth="1"/>
    <col min="10759" max="10759" width="23.125" style="42" customWidth="1"/>
    <col min="10760" max="10760" width="45.125" style="42" customWidth="1"/>
    <col min="10761" max="10761" width="7.125" style="42" customWidth="1"/>
    <col min="10762" max="10762" width="13.5" style="42" customWidth="1"/>
    <col min="10763" max="11008" width="8" style="42"/>
    <col min="11009" max="11009" width="6" style="42" customWidth="1"/>
    <col min="11010" max="11010" width="5.25" style="42" customWidth="1"/>
    <col min="11011" max="11011" width="4.625" style="42" customWidth="1"/>
    <col min="11012" max="11012" width="4.5" style="42" customWidth="1"/>
    <col min="11013" max="11013" width="8.875" style="42" customWidth="1"/>
    <col min="11014" max="11014" width="3.5" style="42" customWidth="1"/>
    <col min="11015" max="11015" width="23.125" style="42" customWidth="1"/>
    <col min="11016" max="11016" width="45.125" style="42" customWidth="1"/>
    <col min="11017" max="11017" width="7.125" style="42" customWidth="1"/>
    <col min="11018" max="11018" width="13.5" style="42" customWidth="1"/>
    <col min="11019" max="11264" width="8" style="42"/>
    <col min="11265" max="11265" width="6" style="42" customWidth="1"/>
    <col min="11266" max="11266" width="5.25" style="42" customWidth="1"/>
    <col min="11267" max="11267" width="4.625" style="42" customWidth="1"/>
    <col min="11268" max="11268" width="4.5" style="42" customWidth="1"/>
    <col min="11269" max="11269" width="8.875" style="42" customWidth="1"/>
    <col min="11270" max="11270" width="3.5" style="42" customWidth="1"/>
    <col min="11271" max="11271" width="23.125" style="42" customWidth="1"/>
    <col min="11272" max="11272" width="45.125" style="42" customWidth="1"/>
    <col min="11273" max="11273" width="7.125" style="42" customWidth="1"/>
    <col min="11274" max="11274" width="13.5" style="42" customWidth="1"/>
    <col min="11275" max="11520" width="8" style="42"/>
    <col min="11521" max="11521" width="6" style="42" customWidth="1"/>
    <col min="11522" max="11522" width="5.25" style="42" customWidth="1"/>
    <col min="11523" max="11523" width="4.625" style="42" customWidth="1"/>
    <col min="11524" max="11524" width="4.5" style="42" customWidth="1"/>
    <col min="11525" max="11525" width="8.875" style="42" customWidth="1"/>
    <col min="11526" max="11526" width="3.5" style="42" customWidth="1"/>
    <col min="11527" max="11527" width="23.125" style="42" customWidth="1"/>
    <col min="11528" max="11528" width="45.125" style="42" customWidth="1"/>
    <col min="11529" max="11529" width="7.125" style="42" customWidth="1"/>
    <col min="11530" max="11530" width="13.5" style="42" customWidth="1"/>
    <col min="11531" max="11776" width="8" style="42"/>
    <col min="11777" max="11777" width="6" style="42" customWidth="1"/>
    <col min="11778" max="11778" width="5.25" style="42" customWidth="1"/>
    <col min="11779" max="11779" width="4.625" style="42" customWidth="1"/>
    <col min="11780" max="11780" width="4.5" style="42" customWidth="1"/>
    <col min="11781" max="11781" width="8.875" style="42" customWidth="1"/>
    <col min="11782" max="11782" width="3.5" style="42" customWidth="1"/>
    <col min="11783" max="11783" width="23.125" style="42" customWidth="1"/>
    <col min="11784" max="11784" width="45.125" style="42" customWidth="1"/>
    <col min="11785" max="11785" width="7.125" style="42" customWidth="1"/>
    <col min="11786" max="11786" width="13.5" style="42" customWidth="1"/>
    <col min="11787" max="12032" width="8" style="42"/>
    <col min="12033" max="12033" width="6" style="42" customWidth="1"/>
    <col min="12034" max="12034" width="5.25" style="42" customWidth="1"/>
    <col min="12035" max="12035" width="4.625" style="42" customWidth="1"/>
    <col min="12036" max="12036" width="4.5" style="42" customWidth="1"/>
    <col min="12037" max="12037" width="8.875" style="42" customWidth="1"/>
    <col min="12038" max="12038" width="3.5" style="42" customWidth="1"/>
    <col min="12039" max="12039" width="23.125" style="42" customWidth="1"/>
    <col min="12040" max="12040" width="45.125" style="42" customWidth="1"/>
    <col min="12041" max="12041" width="7.125" style="42" customWidth="1"/>
    <col min="12042" max="12042" width="13.5" style="42" customWidth="1"/>
    <col min="12043" max="12288" width="8" style="42"/>
    <col min="12289" max="12289" width="6" style="42" customWidth="1"/>
    <col min="12290" max="12290" width="5.25" style="42" customWidth="1"/>
    <col min="12291" max="12291" width="4.625" style="42" customWidth="1"/>
    <col min="12292" max="12292" width="4.5" style="42" customWidth="1"/>
    <col min="12293" max="12293" width="8.875" style="42" customWidth="1"/>
    <col min="12294" max="12294" width="3.5" style="42" customWidth="1"/>
    <col min="12295" max="12295" width="23.125" style="42" customWidth="1"/>
    <col min="12296" max="12296" width="45.125" style="42" customWidth="1"/>
    <col min="12297" max="12297" width="7.125" style="42" customWidth="1"/>
    <col min="12298" max="12298" width="13.5" style="42" customWidth="1"/>
    <col min="12299" max="12544" width="8" style="42"/>
    <col min="12545" max="12545" width="6" style="42" customWidth="1"/>
    <col min="12546" max="12546" width="5.25" style="42" customWidth="1"/>
    <col min="12547" max="12547" width="4.625" style="42" customWidth="1"/>
    <col min="12548" max="12548" width="4.5" style="42" customWidth="1"/>
    <col min="12549" max="12549" width="8.875" style="42" customWidth="1"/>
    <col min="12550" max="12550" width="3.5" style="42" customWidth="1"/>
    <col min="12551" max="12551" width="23.125" style="42" customWidth="1"/>
    <col min="12552" max="12552" width="45.125" style="42" customWidth="1"/>
    <col min="12553" max="12553" width="7.125" style="42" customWidth="1"/>
    <col min="12554" max="12554" width="13.5" style="42" customWidth="1"/>
    <col min="12555" max="12800" width="8" style="42"/>
    <col min="12801" max="12801" width="6" style="42" customWidth="1"/>
    <col min="12802" max="12802" width="5.25" style="42" customWidth="1"/>
    <col min="12803" max="12803" width="4.625" style="42" customWidth="1"/>
    <col min="12804" max="12804" width="4.5" style="42" customWidth="1"/>
    <col min="12805" max="12805" width="8.875" style="42" customWidth="1"/>
    <col min="12806" max="12806" width="3.5" style="42" customWidth="1"/>
    <col min="12807" max="12807" width="23.125" style="42" customWidth="1"/>
    <col min="12808" max="12808" width="45.125" style="42" customWidth="1"/>
    <col min="12809" max="12809" width="7.125" style="42" customWidth="1"/>
    <col min="12810" max="12810" width="13.5" style="42" customWidth="1"/>
    <col min="12811" max="13056" width="8" style="42"/>
    <col min="13057" max="13057" width="6" style="42" customWidth="1"/>
    <col min="13058" max="13058" width="5.25" style="42" customWidth="1"/>
    <col min="13059" max="13059" width="4.625" style="42" customWidth="1"/>
    <col min="13060" max="13060" width="4.5" style="42" customWidth="1"/>
    <col min="13061" max="13061" width="8.875" style="42" customWidth="1"/>
    <col min="13062" max="13062" width="3.5" style="42" customWidth="1"/>
    <col min="13063" max="13063" width="23.125" style="42" customWidth="1"/>
    <col min="13064" max="13064" width="45.125" style="42" customWidth="1"/>
    <col min="13065" max="13065" width="7.125" style="42" customWidth="1"/>
    <col min="13066" max="13066" width="13.5" style="42" customWidth="1"/>
    <col min="13067" max="13312" width="8" style="42"/>
    <col min="13313" max="13313" width="6" style="42" customWidth="1"/>
    <col min="13314" max="13314" width="5.25" style="42" customWidth="1"/>
    <col min="13315" max="13315" width="4.625" style="42" customWidth="1"/>
    <col min="13316" max="13316" width="4.5" style="42" customWidth="1"/>
    <col min="13317" max="13317" width="8.875" style="42" customWidth="1"/>
    <col min="13318" max="13318" width="3.5" style="42" customWidth="1"/>
    <col min="13319" max="13319" width="23.125" style="42" customWidth="1"/>
    <col min="13320" max="13320" width="45.125" style="42" customWidth="1"/>
    <col min="13321" max="13321" width="7.125" style="42" customWidth="1"/>
    <col min="13322" max="13322" width="13.5" style="42" customWidth="1"/>
    <col min="13323" max="13568" width="8" style="42"/>
    <col min="13569" max="13569" width="6" style="42" customWidth="1"/>
    <col min="13570" max="13570" width="5.25" style="42" customWidth="1"/>
    <col min="13571" max="13571" width="4.625" style="42" customWidth="1"/>
    <col min="13572" max="13572" width="4.5" style="42" customWidth="1"/>
    <col min="13573" max="13573" width="8.875" style="42" customWidth="1"/>
    <col min="13574" max="13574" width="3.5" style="42" customWidth="1"/>
    <col min="13575" max="13575" width="23.125" style="42" customWidth="1"/>
    <col min="13576" max="13576" width="45.125" style="42" customWidth="1"/>
    <col min="13577" max="13577" width="7.125" style="42" customWidth="1"/>
    <col min="13578" max="13578" width="13.5" style="42" customWidth="1"/>
    <col min="13579" max="13824" width="8" style="42"/>
    <col min="13825" max="13825" width="6" style="42" customWidth="1"/>
    <col min="13826" max="13826" width="5.25" style="42" customWidth="1"/>
    <col min="13827" max="13827" width="4.625" style="42" customWidth="1"/>
    <col min="13828" max="13828" width="4.5" style="42" customWidth="1"/>
    <col min="13829" max="13829" width="8.875" style="42" customWidth="1"/>
    <col min="13830" max="13830" width="3.5" style="42" customWidth="1"/>
    <col min="13831" max="13831" width="23.125" style="42" customWidth="1"/>
    <col min="13832" max="13832" width="45.125" style="42" customWidth="1"/>
    <col min="13833" max="13833" width="7.125" style="42" customWidth="1"/>
    <col min="13834" max="13834" width="13.5" style="42" customWidth="1"/>
    <col min="13835" max="14080" width="8" style="42"/>
    <col min="14081" max="14081" width="6" style="42" customWidth="1"/>
    <col min="14082" max="14082" width="5.25" style="42" customWidth="1"/>
    <col min="14083" max="14083" width="4.625" style="42" customWidth="1"/>
    <col min="14084" max="14084" width="4.5" style="42" customWidth="1"/>
    <col min="14085" max="14085" width="8.875" style="42" customWidth="1"/>
    <col min="14086" max="14086" width="3.5" style="42" customWidth="1"/>
    <col min="14087" max="14087" width="23.125" style="42" customWidth="1"/>
    <col min="14088" max="14088" width="45.125" style="42" customWidth="1"/>
    <col min="14089" max="14089" width="7.125" style="42" customWidth="1"/>
    <col min="14090" max="14090" width="13.5" style="42" customWidth="1"/>
    <col min="14091" max="14336" width="8" style="42"/>
    <col min="14337" max="14337" width="6" style="42" customWidth="1"/>
    <col min="14338" max="14338" width="5.25" style="42" customWidth="1"/>
    <col min="14339" max="14339" width="4.625" style="42" customWidth="1"/>
    <col min="14340" max="14340" width="4.5" style="42" customWidth="1"/>
    <col min="14341" max="14341" width="8.875" style="42" customWidth="1"/>
    <col min="14342" max="14342" width="3.5" style="42" customWidth="1"/>
    <col min="14343" max="14343" width="23.125" style="42" customWidth="1"/>
    <col min="14344" max="14344" width="45.125" style="42" customWidth="1"/>
    <col min="14345" max="14345" width="7.125" style="42" customWidth="1"/>
    <col min="14346" max="14346" width="13.5" style="42" customWidth="1"/>
    <col min="14347" max="14592" width="8" style="42"/>
    <col min="14593" max="14593" width="6" style="42" customWidth="1"/>
    <col min="14594" max="14594" width="5.25" style="42" customWidth="1"/>
    <col min="14595" max="14595" width="4.625" style="42" customWidth="1"/>
    <col min="14596" max="14596" width="4.5" style="42" customWidth="1"/>
    <col min="14597" max="14597" width="8.875" style="42" customWidth="1"/>
    <col min="14598" max="14598" width="3.5" style="42" customWidth="1"/>
    <col min="14599" max="14599" width="23.125" style="42" customWidth="1"/>
    <col min="14600" max="14600" width="45.125" style="42" customWidth="1"/>
    <col min="14601" max="14601" width="7.125" style="42" customWidth="1"/>
    <col min="14602" max="14602" width="13.5" style="42" customWidth="1"/>
    <col min="14603" max="14848" width="8" style="42"/>
    <col min="14849" max="14849" width="6" style="42" customWidth="1"/>
    <col min="14850" max="14850" width="5.25" style="42" customWidth="1"/>
    <col min="14851" max="14851" width="4.625" style="42" customWidth="1"/>
    <col min="14852" max="14852" width="4.5" style="42" customWidth="1"/>
    <col min="14853" max="14853" width="8.875" style="42" customWidth="1"/>
    <col min="14854" max="14854" width="3.5" style="42" customWidth="1"/>
    <col min="14855" max="14855" width="23.125" style="42" customWidth="1"/>
    <col min="14856" max="14856" width="45.125" style="42" customWidth="1"/>
    <col min="14857" max="14857" width="7.125" style="42" customWidth="1"/>
    <col min="14858" max="14858" width="13.5" style="42" customWidth="1"/>
    <col min="14859" max="15104" width="8" style="42"/>
    <col min="15105" max="15105" width="6" style="42" customWidth="1"/>
    <col min="15106" max="15106" width="5.25" style="42" customWidth="1"/>
    <col min="15107" max="15107" width="4.625" style="42" customWidth="1"/>
    <col min="15108" max="15108" width="4.5" style="42" customWidth="1"/>
    <col min="15109" max="15109" width="8.875" style="42" customWidth="1"/>
    <col min="15110" max="15110" width="3.5" style="42" customWidth="1"/>
    <col min="15111" max="15111" width="23.125" style="42" customWidth="1"/>
    <col min="15112" max="15112" width="45.125" style="42" customWidth="1"/>
    <col min="15113" max="15113" width="7.125" style="42" customWidth="1"/>
    <col min="15114" max="15114" width="13.5" style="42" customWidth="1"/>
    <col min="15115" max="15360" width="8" style="42"/>
    <col min="15361" max="15361" width="6" style="42" customWidth="1"/>
    <col min="15362" max="15362" width="5.25" style="42" customWidth="1"/>
    <col min="15363" max="15363" width="4.625" style="42" customWidth="1"/>
    <col min="15364" max="15364" width="4.5" style="42" customWidth="1"/>
    <col min="15365" max="15365" width="8.875" style="42" customWidth="1"/>
    <col min="15366" max="15366" width="3.5" style="42" customWidth="1"/>
    <col min="15367" max="15367" width="23.125" style="42" customWidth="1"/>
    <col min="15368" max="15368" width="45.125" style="42" customWidth="1"/>
    <col min="15369" max="15369" width="7.125" style="42" customWidth="1"/>
    <col min="15370" max="15370" width="13.5" style="42" customWidth="1"/>
    <col min="15371" max="15616" width="8" style="42"/>
    <col min="15617" max="15617" width="6" style="42" customWidth="1"/>
    <col min="15618" max="15618" width="5.25" style="42" customWidth="1"/>
    <col min="15619" max="15619" width="4.625" style="42" customWidth="1"/>
    <col min="15620" max="15620" width="4.5" style="42" customWidth="1"/>
    <col min="15621" max="15621" width="8.875" style="42" customWidth="1"/>
    <col min="15622" max="15622" width="3.5" style="42" customWidth="1"/>
    <col min="15623" max="15623" width="23.125" style="42" customWidth="1"/>
    <col min="15624" max="15624" width="45.125" style="42" customWidth="1"/>
    <col min="15625" max="15625" width="7.125" style="42" customWidth="1"/>
    <col min="15626" max="15626" width="13.5" style="42" customWidth="1"/>
    <col min="15627" max="15872" width="8" style="42"/>
    <col min="15873" max="15873" width="6" style="42" customWidth="1"/>
    <col min="15874" max="15874" width="5.25" style="42" customWidth="1"/>
    <col min="15875" max="15875" width="4.625" style="42" customWidth="1"/>
    <col min="15876" max="15876" width="4.5" style="42" customWidth="1"/>
    <col min="15877" max="15877" width="8.875" style="42" customWidth="1"/>
    <col min="15878" max="15878" width="3.5" style="42" customWidth="1"/>
    <col min="15879" max="15879" width="23.125" style="42" customWidth="1"/>
    <col min="15880" max="15880" width="45.125" style="42" customWidth="1"/>
    <col min="15881" max="15881" width="7.125" style="42" customWidth="1"/>
    <col min="15882" max="15882" width="13.5" style="42" customWidth="1"/>
    <col min="15883" max="16128" width="8" style="42"/>
    <col min="16129" max="16129" width="6" style="42" customWidth="1"/>
    <col min="16130" max="16130" width="5.25" style="42" customWidth="1"/>
    <col min="16131" max="16131" width="4.625" style="42" customWidth="1"/>
    <col min="16132" max="16132" width="4.5" style="42" customWidth="1"/>
    <col min="16133" max="16133" width="8.875" style="42" customWidth="1"/>
    <col min="16134" max="16134" width="3.5" style="42" customWidth="1"/>
    <col min="16135" max="16135" width="23.125" style="42" customWidth="1"/>
    <col min="16136" max="16136" width="45.125" style="42" customWidth="1"/>
    <col min="16137" max="16137" width="7.125" style="42" customWidth="1"/>
    <col min="16138" max="16138" width="13.5" style="42" customWidth="1"/>
    <col min="16139" max="16384" width="8" style="42"/>
  </cols>
  <sheetData>
    <row r="1" spans="1:15" s="29" customFormat="1" ht="20.25" customHeight="1">
      <c r="A1" s="82" t="s">
        <v>85</v>
      </c>
      <c r="B1" s="83"/>
      <c r="C1" s="82"/>
      <c r="D1" s="32"/>
      <c r="G1" s="30"/>
      <c r="H1" s="30"/>
      <c r="I1" s="31"/>
      <c r="J1" s="31"/>
    </row>
    <row r="2" spans="1:15" s="30" customFormat="1" ht="33.950000000000003" customHeight="1">
      <c r="A2" s="84" t="s">
        <v>82</v>
      </c>
      <c r="B2" s="84"/>
      <c r="C2" s="84"/>
      <c r="D2" s="84"/>
      <c r="E2" s="84"/>
      <c r="F2" s="84"/>
      <c r="G2" s="84"/>
      <c r="H2" s="84"/>
      <c r="I2" s="38"/>
      <c r="J2" s="38"/>
    </row>
    <row r="3" spans="1:15" s="30" customFormat="1" ht="27" customHeight="1">
      <c r="A3" s="85" t="s">
        <v>86</v>
      </c>
      <c r="B3" s="85"/>
      <c r="C3" s="85"/>
      <c r="D3" s="85"/>
      <c r="E3" s="85"/>
      <c r="F3" s="85"/>
      <c r="G3" s="85"/>
      <c r="H3" s="85"/>
      <c r="I3" s="31"/>
      <c r="K3" s="33"/>
      <c r="L3" s="33"/>
      <c r="M3" s="33"/>
      <c r="N3" s="33"/>
      <c r="O3" s="33"/>
    </row>
    <row r="4" spans="1:15" s="30" customFormat="1" ht="27">
      <c r="A4" s="39" t="s">
        <v>11</v>
      </c>
      <c r="B4" s="35" t="s">
        <v>12</v>
      </c>
      <c r="C4" s="35" t="s">
        <v>13</v>
      </c>
      <c r="D4" s="35" t="s">
        <v>14</v>
      </c>
      <c r="E4" s="35" t="s">
        <v>15</v>
      </c>
      <c r="F4" s="35" t="s">
        <v>16</v>
      </c>
      <c r="G4" s="39" t="s">
        <v>17</v>
      </c>
      <c r="H4" s="35" t="s">
        <v>18</v>
      </c>
      <c r="J4" s="31"/>
    </row>
    <row r="5" spans="1:15" s="31" customFormat="1" ht="123" customHeight="1">
      <c r="A5" s="35">
        <v>1</v>
      </c>
      <c r="B5" s="89" t="s">
        <v>19</v>
      </c>
      <c r="C5" s="35" t="s">
        <v>20</v>
      </c>
      <c r="D5" s="35">
        <v>6</v>
      </c>
      <c r="E5" s="36" t="s">
        <v>21</v>
      </c>
      <c r="F5" s="36" t="s">
        <v>22</v>
      </c>
      <c r="G5" s="35">
        <v>6</v>
      </c>
      <c r="H5" s="36"/>
    </row>
    <row r="6" spans="1:15" s="30" customFormat="1" ht="179.25" customHeight="1">
      <c r="A6" s="35">
        <v>2</v>
      </c>
      <c r="B6" s="89"/>
      <c r="C6" s="35" t="s">
        <v>23</v>
      </c>
      <c r="D6" s="35">
        <v>8</v>
      </c>
      <c r="E6" s="36" t="s">
        <v>24</v>
      </c>
      <c r="F6" s="41" t="s">
        <v>87</v>
      </c>
      <c r="G6" s="37">
        <v>6</v>
      </c>
      <c r="H6" s="40" t="s">
        <v>88</v>
      </c>
      <c r="I6" s="31"/>
      <c r="J6" s="31"/>
    </row>
    <row r="7" spans="1:15" s="30" customFormat="1" ht="75.75" customHeight="1">
      <c r="A7" s="35">
        <v>3</v>
      </c>
      <c r="B7" s="89"/>
      <c r="C7" s="35" t="s">
        <v>27</v>
      </c>
      <c r="D7" s="35">
        <v>3</v>
      </c>
      <c r="E7" s="36" t="s">
        <v>28</v>
      </c>
      <c r="F7" s="36" t="s">
        <v>29</v>
      </c>
      <c r="G7" s="35">
        <v>3</v>
      </c>
      <c r="H7" s="36"/>
      <c r="I7" s="31"/>
      <c r="J7" s="31"/>
    </row>
    <row r="8" spans="1:15" s="30" customFormat="1" ht="71.25" customHeight="1">
      <c r="A8" s="35">
        <v>4</v>
      </c>
      <c r="B8" s="89"/>
      <c r="C8" s="35" t="s">
        <v>30</v>
      </c>
      <c r="D8" s="35">
        <v>5</v>
      </c>
      <c r="E8" s="36" t="s">
        <v>31</v>
      </c>
      <c r="F8" s="36" t="s">
        <v>32</v>
      </c>
      <c r="G8" s="35">
        <v>5</v>
      </c>
      <c r="H8" s="36"/>
      <c r="I8" s="31"/>
      <c r="J8" s="31"/>
    </row>
    <row r="9" spans="1:15" s="30" customFormat="1" ht="88.5">
      <c r="A9" s="35">
        <v>5</v>
      </c>
      <c r="B9" s="89" t="s">
        <v>33</v>
      </c>
      <c r="C9" s="35" t="s">
        <v>34</v>
      </c>
      <c r="D9" s="35">
        <v>5</v>
      </c>
      <c r="E9" s="36" t="s">
        <v>35</v>
      </c>
      <c r="F9" s="36" t="s">
        <v>7</v>
      </c>
      <c r="G9" s="35">
        <v>5</v>
      </c>
      <c r="H9" s="36"/>
      <c r="I9" s="31"/>
      <c r="J9" s="31"/>
    </row>
    <row r="10" spans="1:15" s="30" customFormat="1" ht="111.75" customHeight="1">
      <c r="A10" s="35">
        <v>6</v>
      </c>
      <c r="B10" s="89"/>
      <c r="C10" s="35" t="s">
        <v>37</v>
      </c>
      <c r="D10" s="35">
        <v>6</v>
      </c>
      <c r="E10" s="36" t="s">
        <v>38</v>
      </c>
      <c r="F10" s="36" t="s">
        <v>39</v>
      </c>
      <c r="G10" s="37">
        <v>4</v>
      </c>
      <c r="H10" s="40" t="s">
        <v>89</v>
      </c>
      <c r="I10" s="31"/>
      <c r="J10" s="31"/>
    </row>
    <row r="11" spans="1:15" s="30" customFormat="1" ht="180" customHeight="1">
      <c r="A11" s="35">
        <v>7</v>
      </c>
      <c r="B11" s="89"/>
      <c r="C11" s="35" t="s">
        <v>42</v>
      </c>
      <c r="D11" s="35">
        <v>12</v>
      </c>
      <c r="E11" s="36" t="s">
        <v>43</v>
      </c>
      <c r="F11" s="36" t="s">
        <v>8</v>
      </c>
      <c r="G11" s="37">
        <v>7</v>
      </c>
      <c r="H11" s="40" t="s">
        <v>90</v>
      </c>
      <c r="I11" s="31"/>
      <c r="J11" s="31"/>
    </row>
    <row r="12" spans="1:15" s="30" customFormat="1" ht="93" customHeight="1">
      <c r="A12" s="35">
        <v>8</v>
      </c>
      <c r="B12" s="89"/>
      <c r="C12" s="35" t="s">
        <v>46</v>
      </c>
      <c r="D12" s="35">
        <v>10</v>
      </c>
      <c r="E12" s="41" t="s">
        <v>47</v>
      </c>
      <c r="F12" s="36" t="s">
        <v>48</v>
      </c>
      <c r="G12" s="35">
        <v>10</v>
      </c>
      <c r="H12" s="36"/>
      <c r="I12" s="31"/>
      <c r="J12" s="31"/>
    </row>
    <row r="13" spans="1:15" ht="99.75" customHeight="1">
      <c r="A13" s="35">
        <v>9</v>
      </c>
      <c r="B13" s="89" t="s">
        <v>49</v>
      </c>
      <c r="C13" s="35" t="s">
        <v>50</v>
      </c>
      <c r="D13" s="35">
        <v>10</v>
      </c>
      <c r="E13" s="36" t="s">
        <v>51</v>
      </c>
      <c r="F13" s="36" t="s">
        <v>52</v>
      </c>
      <c r="G13" s="35">
        <v>10</v>
      </c>
      <c r="H13" s="36"/>
    </row>
    <row r="14" spans="1:15" ht="87">
      <c r="A14" s="35">
        <v>10</v>
      </c>
      <c r="B14" s="89"/>
      <c r="C14" s="35" t="s">
        <v>53</v>
      </c>
      <c r="D14" s="35">
        <v>10</v>
      </c>
      <c r="E14" s="36" t="s">
        <v>54</v>
      </c>
      <c r="F14" s="36" t="s">
        <v>55</v>
      </c>
      <c r="G14" s="35">
        <v>6.54</v>
      </c>
      <c r="H14" s="36" t="s">
        <v>91</v>
      </c>
    </row>
    <row r="15" spans="1:15" ht="123" customHeight="1">
      <c r="A15" s="35">
        <v>11</v>
      </c>
      <c r="B15" s="89"/>
      <c r="C15" s="35" t="s">
        <v>57</v>
      </c>
      <c r="D15" s="35">
        <v>5</v>
      </c>
      <c r="E15" s="36" t="s">
        <v>58</v>
      </c>
      <c r="F15" s="36" t="s">
        <v>59</v>
      </c>
      <c r="G15" s="37">
        <v>0</v>
      </c>
      <c r="H15" s="40" t="s">
        <v>92</v>
      </c>
    </row>
    <row r="16" spans="1:15" ht="189">
      <c r="A16" s="35">
        <v>12</v>
      </c>
      <c r="B16" s="35" t="s">
        <v>61</v>
      </c>
      <c r="C16" s="35" t="s">
        <v>62</v>
      </c>
      <c r="D16" s="35">
        <v>10</v>
      </c>
      <c r="E16" s="36" t="s">
        <v>93</v>
      </c>
      <c r="F16" s="36" t="s">
        <v>64</v>
      </c>
      <c r="G16" s="35">
        <v>6</v>
      </c>
      <c r="H16" s="36" t="s">
        <v>94</v>
      </c>
    </row>
    <row r="17" spans="1:8" ht="103.5" customHeight="1">
      <c r="A17" s="35">
        <v>13</v>
      </c>
      <c r="B17" s="90" t="s">
        <v>96</v>
      </c>
      <c r="C17" s="35" t="s">
        <v>66</v>
      </c>
      <c r="D17" s="35">
        <v>5</v>
      </c>
      <c r="E17" s="36" t="s">
        <v>67</v>
      </c>
      <c r="F17" s="36" t="s">
        <v>68</v>
      </c>
      <c r="G17" s="35">
        <v>3</v>
      </c>
      <c r="H17" s="36" t="s">
        <v>95</v>
      </c>
    </row>
    <row r="18" spans="1:8" ht="63" customHeight="1">
      <c r="A18" s="35">
        <v>14</v>
      </c>
      <c r="B18" s="89"/>
      <c r="C18" s="35" t="s">
        <v>70</v>
      </c>
      <c r="D18" s="35">
        <v>5</v>
      </c>
      <c r="E18" s="36" t="s">
        <v>71</v>
      </c>
      <c r="F18" s="36" t="s">
        <v>72</v>
      </c>
      <c r="G18" s="35">
        <v>5</v>
      </c>
      <c r="H18" s="36"/>
    </row>
    <row r="19" spans="1:8" ht="33" customHeight="1">
      <c r="A19" s="89" t="s">
        <v>73</v>
      </c>
      <c r="B19" s="89"/>
      <c r="C19" s="89"/>
      <c r="D19" s="35">
        <f>SUM(D5:D18)</f>
        <v>100</v>
      </c>
      <c r="E19" s="36"/>
      <c r="F19" s="36" t="s">
        <v>1</v>
      </c>
      <c r="G19" s="35">
        <f>SUM(G5:G18)</f>
        <v>76.540000000000006</v>
      </c>
      <c r="H19" s="36"/>
    </row>
    <row r="20" spans="1:8" ht="102" customHeight="1">
      <c r="A20" s="35">
        <v>15</v>
      </c>
      <c r="B20" s="89" t="s">
        <v>74</v>
      </c>
      <c r="C20" s="35" t="s">
        <v>75</v>
      </c>
      <c r="D20" s="35">
        <v>10</v>
      </c>
      <c r="E20" s="36" t="s">
        <v>76</v>
      </c>
      <c r="F20" s="36" t="s">
        <v>77</v>
      </c>
      <c r="G20" s="35"/>
      <c r="H20" s="36"/>
    </row>
    <row r="21" spans="1:8" ht="65.25" customHeight="1">
      <c r="A21" s="35">
        <v>16</v>
      </c>
      <c r="B21" s="89"/>
      <c r="C21" s="35" t="s">
        <v>79</v>
      </c>
      <c r="D21" s="35">
        <v>10</v>
      </c>
      <c r="E21" s="36" t="s">
        <v>80</v>
      </c>
      <c r="F21" s="36" t="s">
        <v>81</v>
      </c>
      <c r="G21" s="35"/>
      <c r="H21" s="36"/>
    </row>
    <row r="22" spans="1:8" ht="33" customHeight="1">
      <c r="A22" s="89" t="s">
        <v>73</v>
      </c>
      <c r="B22" s="89"/>
      <c r="C22" s="89"/>
      <c r="D22" s="35">
        <f>D19+D20-D21</f>
        <v>100</v>
      </c>
      <c r="E22" s="36"/>
      <c r="F22" s="36"/>
      <c r="G22" s="35">
        <f>G19+G20-G21</f>
        <v>76.540000000000006</v>
      </c>
      <c r="H22" s="36"/>
    </row>
  </sheetData>
  <mergeCells count="10">
    <mergeCell ref="A1:C1"/>
    <mergeCell ref="A2:H2"/>
    <mergeCell ref="A3:H3"/>
    <mergeCell ref="A19:C19"/>
    <mergeCell ref="A22:C22"/>
    <mergeCell ref="B5:B8"/>
    <mergeCell ref="B9:B12"/>
    <mergeCell ref="B13:B15"/>
    <mergeCell ref="B20:B21"/>
    <mergeCell ref="B17:B18"/>
  </mergeCells>
  <phoneticPr fontId="17" type="noConversion"/>
  <printOptions horizontalCentered="1"/>
  <pageMargins left="0.55118110236220474" right="0.35433070866141736" top="0.78740157480314965" bottom="0.78740157480314965" header="0.51181102362204722" footer="0.11811023622047245"/>
  <pageSetup paperSize="9" scale="85" fitToHeight="0"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IT22"/>
  <sheetViews>
    <sheetView zoomScaleSheetLayoutView="100" workbookViewId="0">
      <selection activeCell="A19" sqref="A19:C19"/>
    </sheetView>
  </sheetViews>
  <sheetFormatPr defaultColWidth="8" defaultRowHeight="12.75"/>
  <cols>
    <col min="1" max="1" width="4.625" style="46" customWidth="1"/>
    <col min="2" max="2" width="8.875" style="45" customWidth="1"/>
    <col min="3" max="3" width="9.625" style="45" customWidth="1"/>
    <col min="4" max="4" width="4.75" style="45" customWidth="1"/>
    <col min="5" max="5" width="35.375" style="45" customWidth="1"/>
    <col min="6" max="6" width="57.875" style="45" customWidth="1"/>
    <col min="7" max="7" width="6.75" style="46" customWidth="1"/>
    <col min="8" max="8" width="34.875" style="46" customWidth="1"/>
    <col min="9" max="9" width="46.75" style="47" hidden="1" customWidth="1"/>
    <col min="10" max="10" width="27.25" style="47" customWidth="1"/>
    <col min="11" max="254" width="8" style="46"/>
    <col min="255" max="256" width="8" style="57"/>
    <col min="257" max="257" width="6" style="57" customWidth="1"/>
    <col min="258" max="258" width="5.25" style="57" customWidth="1"/>
    <col min="259" max="259" width="4.625" style="57" customWidth="1"/>
    <col min="260" max="260" width="4.5" style="57" customWidth="1"/>
    <col min="261" max="261" width="8.875" style="57" customWidth="1"/>
    <col min="262" max="262" width="3.5" style="57" customWidth="1"/>
    <col min="263" max="263" width="23.125" style="57" customWidth="1"/>
    <col min="264" max="264" width="45.125" style="57" customWidth="1"/>
    <col min="265" max="265" width="7.125" style="57" customWidth="1"/>
    <col min="266" max="266" width="13.5" style="57" customWidth="1"/>
    <col min="267" max="512" width="8" style="57"/>
    <col min="513" max="513" width="6" style="57" customWidth="1"/>
    <col min="514" max="514" width="5.25" style="57" customWidth="1"/>
    <col min="515" max="515" width="4.625" style="57" customWidth="1"/>
    <col min="516" max="516" width="4.5" style="57" customWidth="1"/>
    <col min="517" max="517" width="8.875" style="57" customWidth="1"/>
    <col min="518" max="518" width="3.5" style="57" customWidth="1"/>
    <col min="519" max="519" width="23.125" style="57" customWidth="1"/>
    <col min="520" max="520" width="45.125" style="57" customWidth="1"/>
    <col min="521" max="521" width="7.125" style="57" customWidth="1"/>
    <col min="522" max="522" width="13.5" style="57" customWidth="1"/>
    <col min="523" max="768" width="8" style="57"/>
    <col min="769" max="769" width="6" style="57" customWidth="1"/>
    <col min="770" max="770" width="5.25" style="57" customWidth="1"/>
    <col min="771" max="771" width="4.625" style="57" customWidth="1"/>
    <col min="772" max="772" width="4.5" style="57" customWidth="1"/>
    <col min="773" max="773" width="8.875" style="57" customWidth="1"/>
    <col min="774" max="774" width="3.5" style="57" customWidth="1"/>
    <col min="775" max="775" width="23.125" style="57" customWidth="1"/>
    <col min="776" max="776" width="45.125" style="57" customWidth="1"/>
    <col min="777" max="777" width="7.125" style="57" customWidth="1"/>
    <col min="778" max="778" width="13.5" style="57" customWidth="1"/>
    <col min="779" max="1024" width="8" style="57"/>
    <col min="1025" max="1025" width="6" style="57" customWidth="1"/>
    <col min="1026" max="1026" width="5.25" style="57" customWidth="1"/>
    <col min="1027" max="1027" width="4.625" style="57" customWidth="1"/>
    <col min="1028" max="1028" width="4.5" style="57" customWidth="1"/>
    <col min="1029" max="1029" width="8.875" style="57" customWidth="1"/>
    <col min="1030" max="1030" width="3.5" style="57" customWidth="1"/>
    <col min="1031" max="1031" width="23.125" style="57" customWidth="1"/>
    <col min="1032" max="1032" width="45.125" style="57" customWidth="1"/>
    <col min="1033" max="1033" width="7.125" style="57" customWidth="1"/>
    <col min="1034" max="1034" width="13.5" style="57" customWidth="1"/>
    <col min="1035" max="1280" width="8" style="57"/>
    <col min="1281" max="1281" width="6" style="57" customWidth="1"/>
    <col min="1282" max="1282" width="5.25" style="57" customWidth="1"/>
    <col min="1283" max="1283" width="4.625" style="57" customWidth="1"/>
    <col min="1284" max="1284" width="4.5" style="57" customWidth="1"/>
    <col min="1285" max="1285" width="8.875" style="57" customWidth="1"/>
    <col min="1286" max="1286" width="3.5" style="57" customWidth="1"/>
    <col min="1287" max="1287" width="23.125" style="57" customWidth="1"/>
    <col min="1288" max="1288" width="45.125" style="57" customWidth="1"/>
    <col min="1289" max="1289" width="7.125" style="57" customWidth="1"/>
    <col min="1290" max="1290" width="13.5" style="57" customWidth="1"/>
    <col min="1291" max="1536" width="8" style="57"/>
    <col min="1537" max="1537" width="6" style="57" customWidth="1"/>
    <col min="1538" max="1538" width="5.25" style="57" customWidth="1"/>
    <col min="1539" max="1539" width="4.625" style="57" customWidth="1"/>
    <col min="1540" max="1540" width="4.5" style="57" customWidth="1"/>
    <col min="1541" max="1541" width="8.875" style="57" customWidth="1"/>
    <col min="1542" max="1542" width="3.5" style="57" customWidth="1"/>
    <col min="1543" max="1543" width="23.125" style="57" customWidth="1"/>
    <col min="1544" max="1544" width="45.125" style="57" customWidth="1"/>
    <col min="1545" max="1545" width="7.125" style="57" customWidth="1"/>
    <col min="1546" max="1546" width="13.5" style="57" customWidth="1"/>
    <col min="1547" max="1792" width="8" style="57"/>
    <col min="1793" max="1793" width="6" style="57" customWidth="1"/>
    <col min="1794" max="1794" width="5.25" style="57" customWidth="1"/>
    <col min="1795" max="1795" width="4.625" style="57" customWidth="1"/>
    <col min="1796" max="1796" width="4.5" style="57" customWidth="1"/>
    <col min="1797" max="1797" width="8.875" style="57" customWidth="1"/>
    <col min="1798" max="1798" width="3.5" style="57" customWidth="1"/>
    <col min="1799" max="1799" width="23.125" style="57" customWidth="1"/>
    <col min="1800" max="1800" width="45.125" style="57" customWidth="1"/>
    <col min="1801" max="1801" width="7.125" style="57" customWidth="1"/>
    <col min="1802" max="1802" width="13.5" style="57" customWidth="1"/>
    <col min="1803" max="2048" width="8" style="57"/>
    <col min="2049" max="2049" width="6" style="57" customWidth="1"/>
    <col min="2050" max="2050" width="5.25" style="57" customWidth="1"/>
    <col min="2051" max="2051" width="4.625" style="57" customWidth="1"/>
    <col min="2052" max="2052" width="4.5" style="57" customWidth="1"/>
    <col min="2053" max="2053" width="8.875" style="57" customWidth="1"/>
    <col min="2054" max="2054" width="3.5" style="57" customWidth="1"/>
    <col min="2055" max="2055" width="23.125" style="57" customWidth="1"/>
    <col min="2056" max="2056" width="45.125" style="57" customWidth="1"/>
    <col min="2057" max="2057" width="7.125" style="57" customWidth="1"/>
    <col min="2058" max="2058" width="13.5" style="57" customWidth="1"/>
    <col min="2059" max="2304" width="8" style="57"/>
    <col min="2305" max="2305" width="6" style="57" customWidth="1"/>
    <col min="2306" max="2306" width="5.25" style="57" customWidth="1"/>
    <col min="2307" max="2307" width="4.625" style="57" customWidth="1"/>
    <col min="2308" max="2308" width="4.5" style="57" customWidth="1"/>
    <col min="2309" max="2309" width="8.875" style="57" customWidth="1"/>
    <col min="2310" max="2310" width="3.5" style="57" customWidth="1"/>
    <col min="2311" max="2311" width="23.125" style="57" customWidth="1"/>
    <col min="2312" max="2312" width="45.125" style="57" customWidth="1"/>
    <col min="2313" max="2313" width="7.125" style="57" customWidth="1"/>
    <col min="2314" max="2314" width="13.5" style="57" customWidth="1"/>
    <col min="2315" max="2560" width="8" style="57"/>
    <col min="2561" max="2561" width="6" style="57" customWidth="1"/>
    <col min="2562" max="2562" width="5.25" style="57" customWidth="1"/>
    <col min="2563" max="2563" width="4.625" style="57" customWidth="1"/>
    <col min="2564" max="2564" width="4.5" style="57" customWidth="1"/>
    <col min="2565" max="2565" width="8.875" style="57" customWidth="1"/>
    <col min="2566" max="2566" width="3.5" style="57" customWidth="1"/>
    <col min="2567" max="2567" width="23.125" style="57" customWidth="1"/>
    <col min="2568" max="2568" width="45.125" style="57" customWidth="1"/>
    <col min="2569" max="2569" width="7.125" style="57" customWidth="1"/>
    <col min="2570" max="2570" width="13.5" style="57" customWidth="1"/>
    <col min="2571" max="2816" width="8" style="57"/>
    <col min="2817" max="2817" width="6" style="57" customWidth="1"/>
    <col min="2818" max="2818" width="5.25" style="57" customWidth="1"/>
    <col min="2819" max="2819" width="4.625" style="57" customWidth="1"/>
    <col min="2820" max="2820" width="4.5" style="57" customWidth="1"/>
    <col min="2821" max="2821" width="8.875" style="57" customWidth="1"/>
    <col min="2822" max="2822" width="3.5" style="57" customWidth="1"/>
    <col min="2823" max="2823" width="23.125" style="57" customWidth="1"/>
    <col min="2824" max="2824" width="45.125" style="57" customWidth="1"/>
    <col min="2825" max="2825" width="7.125" style="57" customWidth="1"/>
    <col min="2826" max="2826" width="13.5" style="57" customWidth="1"/>
    <col min="2827" max="3072" width="8" style="57"/>
    <col min="3073" max="3073" width="6" style="57" customWidth="1"/>
    <col min="3074" max="3074" width="5.25" style="57" customWidth="1"/>
    <col min="3075" max="3075" width="4.625" style="57" customWidth="1"/>
    <col min="3076" max="3076" width="4.5" style="57" customWidth="1"/>
    <col min="3077" max="3077" width="8.875" style="57" customWidth="1"/>
    <col min="3078" max="3078" width="3.5" style="57" customWidth="1"/>
    <col min="3079" max="3079" width="23.125" style="57" customWidth="1"/>
    <col min="3080" max="3080" width="45.125" style="57" customWidth="1"/>
    <col min="3081" max="3081" width="7.125" style="57" customWidth="1"/>
    <col min="3082" max="3082" width="13.5" style="57" customWidth="1"/>
    <col min="3083" max="3328" width="8" style="57"/>
    <col min="3329" max="3329" width="6" style="57" customWidth="1"/>
    <col min="3330" max="3330" width="5.25" style="57" customWidth="1"/>
    <col min="3331" max="3331" width="4.625" style="57" customWidth="1"/>
    <col min="3332" max="3332" width="4.5" style="57" customWidth="1"/>
    <col min="3333" max="3333" width="8.875" style="57" customWidth="1"/>
    <col min="3334" max="3334" width="3.5" style="57" customWidth="1"/>
    <col min="3335" max="3335" width="23.125" style="57" customWidth="1"/>
    <col min="3336" max="3336" width="45.125" style="57" customWidth="1"/>
    <col min="3337" max="3337" width="7.125" style="57" customWidth="1"/>
    <col min="3338" max="3338" width="13.5" style="57" customWidth="1"/>
    <col min="3339" max="3584" width="8" style="57"/>
    <col min="3585" max="3585" width="6" style="57" customWidth="1"/>
    <col min="3586" max="3586" width="5.25" style="57" customWidth="1"/>
    <col min="3587" max="3587" width="4.625" style="57" customWidth="1"/>
    <col min="3588" max="3588" width="4.5" style="57" customWidth="1"/>
    <col min="3589" max="3589" width="8.875" style="57" customWidth="1"/>
    <col min="3590" max="3590" width="3.5" style="57" customWidth="1"/>
    <col min="3591" max="3591" width="23.125" style="57" customWidth="1"/>
    <col min="3592" max="3592" width="45.125" style="57" customWidth="1"/>
    <col min="3593" max="3593" width="7.125" style="57" customWidth="1"/>
    <col min="3594" max="3594" width="13.5" style="57" customWidth="1"/>
    <col min="3595" max="3840" width="8" style="57"/>
    <col min="3841" max="3841" width="6" style="57" customWidth="1"/>
    <col min="3842" max="3842" width="5.25" style="57" customWidth="1"/>
    <col min="3843" max="3843" width="4.625" style="57" customWidth="1"/>
    <col min="3844" max="3844" width="4.5" style="57" customWidth="1"/>
    <col min="3845" max="3845" width="8.875" style="57" customWidth="1"/>
    <col min="3846" max="3846" width="3.5" style="57" customWidth="1"/>
    <col min="3847" max="3847" width="23.125" style="57" customWidth="1"/>
    <col min="3848" max="3848" width="45.125" style="57" customWidth="1"/>
    <col min="3849" max="3849" width="7.125" style="57" customWidth="1"/>
    <col min="3850" max="3850" width="13.5" style="57" customWidth="1"/>
    <col min="3851" max="4096" width="8" style="57"/>
    <col min="4097" max="4097" width="6" style="57" customWidth="1"/>
    <col min="4098" max="4098" width="5.25" style="57" customWidth="1"/>
    <col min="4099" max="4099" width="4.625" style="57" customWidth="1"/>
    <col min="4100" max="4100" width="4.5" style="57" customWidth="1"/>
    <col min="4101" max="4101" width="8.875" style="57" customWidth="1"/>
    <col min="4102" max="4102" width="3.5" style="57" customWidth="1"/>
    <col min="4103" max="4103" width="23.125" style="57" customWidth="1"/>
    <col min="4104" max="4104" width="45.125" style="57" customWidth="1"/>
    <col min="4105" max="4105" width="7.125" style="57" customWidth="1"/>
    <col min="4106" max="4106" width="13.5" style="57" customWidth="1"/>
    <col min="4107" max="4352" width="8" style="57"/>
    <col min="4353" max="4353" width="6" style="57" customWidth="1"/>
    <col min="4354" max="4354" width="5.25" style="57" customWidth="1"/>
    <col min="4355" max="4355" width="4.625" style="57" customWidth="1"/>
    <col min="4356" max="4356" width="4.5" style="57" customWidth="1"/>
    <col min="4357" max="4357" width="8.875" style="57" customWidth="1"/>
    <col min="4358" max="4358" width="3.5" style="57" customWidth="1"/>
    <col min="4359" max="4359" width="23.125" style="57" customWidth="1"/>
    <col min="4360" max="4360" width="45.125" style="57" customWidth="1"/>
    <col min="4361" max="4361" width="7.125" style="57" customWidth="1"/>
    <col min="4362" max="4362" width="13.5" style="57" customWidth="1"/>
    <col min="4363" max="4608" width="8" style="57"/>
    <col min="4609" max="4609" width="6" style="57" customWidth="1"/>
    <col min="4610" max="4610" width="5.25" style="57" customWidth="1"/>
    <col min="4611" max="4611" width="4.625" style="57" customWidth="1"/>
    <col min="4612" max="4612" width="4.5" style="57" customWidth="1"/>
    <col min="4613" max="4613" width="8.875" style="57" customWidth="1"/>
    <col min="4614" max="4614" width="3.5" style="57" customWidth="1"/>
    <col min="4615" max="4615" width="23.125" style="57" customWidth="1"/>
    <col min="4616" max="4616" width="45.125" style="57" customWidth="1"/>
    <col min="4617" max="4617" width="7.125" style="57" customWidth="1"/>
    <col min="4618" max="4618" width="13.5" style="57" customWidth="1"/>
    <col min="4619" max="4864" width="8" style="57"/>
    <col min="4865" max="4865" width="6" style="57" customWidth="1"/>
    <col min="4866" max="4866" width="5.25" style="57" customWidth="1"/>
    <col min="4867" max="4867" width="4.625" style="57" customWidth="1"/>
    <col min="4868" max="4868" width="4.5" style="57" customWidth="1"/>
    <col min="4869" max="4869" width="8.875" style="57" customWidth="1"/>
    <col min="4870" max="4870" width="3.5" style="57" customWidth="1"/>
    <col min="4871" max="4871" width="23.125" style="57" customWidth="1"/>
    <col min="4872" max="4872" width="45.125" style="57" customWidth="1"/>
    <col min="4873" max="4873" width="7.125" style="57" customWidth="1"/>
    <col min="4874" max="4874" width="13.5" style="57" customWidth="1"/>
    <col min="4875" max="5120" width="8" style="57"/>
    <col min="5121" max="5121" width="6" style="57" customWidth="1"/>
    <col min="5122" max="5122" width="5.25" style="57" customWidth="1"/>
    <col min="5123" max="5123" width="4.625" style="57" customWidth="1"/>
    <col min="5124" max="5124" width="4.5" style="57" customWidth="1"/>
    <col min="5125" max="5125" width="8.875" style="57" customWidth="1"/>
    <col min="5126" max="5126" width="3.5" style="57" customWidth="1"/>
    <col min="5127" max="5127" width="23.125" style="57" customWidth="1"/>
    <col min="5128" max="5128" width="45.125" style="57" customWidth="1"/>
    <col min="5129" max="5129" width="7.125" style="57" customWidth="1"/>
    <col min="5130" max="5130" width="13.5" style="57" customWidth="1"/>
    <col min="5131" max="5376" width="8" style="57"/>
    <col min="5377" max="5377" width="6" style="57" customWidth="1"/>
    <col min="5378" max="5378" width="5.25" style="57" customWidth="1"/>
    <col min="5379" max="5379" width="4.625" style="57" customWidth="1"/>
    <col min="5380" max="5380" width="4.5" style="57" customWidth="1"/>
    <col min="5381" max="5381" width="8.875" style="57" customWidth="1"/>
    <col min="5382" max="5382" width="3.5" style="57" customWidth="1"/>
    <col min="5383" max="5383" width="23.125" style="57" customWidth="1"/>
    <col min="5384" max="5384" width="45.125" style="57" customWidth="1"/>
    <col min="5385" max="5385" width="7.125" style="57" customWidth="1"/>
    <col min="5386" max="5386" width="13.5" style="57" customWidth="1"/>
    <col min="5387" max="5632" width="8" style="57"/>
    <col min="5633" max="5633" width="6" style="57" customWidth="1"/>
    <col min="5634" max="5634" width="5.25" style="57" customWidth="1"/>
    <col min="5635" max="5635" width="4.625" style="57" customWidth="1"/>
    <col min="5636" max="5636" width="4.5" style="57" customWidth="1"/>
    <col min="5637" max="5637" width="8.875" style="57" customWidth="1"/>
    <col min="5638" max="5638" width="3.5" style="57" customWidth="1"/>
    <col min="5639" max="5639" width="23.125" style="57" customWidth="1"/>
    <col min="5640" max="5640" width="45.125" style="57" customWidth="1"/>
    <col min="5641" max="5641" width="7.125" style="57" customWidth="1"/>
    <col min="5642" max="5642" width="13.5" style="57" customWidth="1"/>
    <col min="5643" max="5888" width="8" style="57"/>
    <col min="5889" max="5889" width="6" style="57" customWidth="1"/>
    <col min="5890" max="5890" width="5.25" style="57" customWidth="1"/>
    <col min="5891" max="5891" width="4.625" style="57" customWidth="1"/>
    <col min="5892" max="5892" width="4.5" style="57" customWidth="1"/>
    <col min="5893" max="5893" width="8.875" style="57" customWidth="1"/>
    <col min="5894" max="5894" width="3.5" style="57" customWidth="1"/>
    <col min="5895" max="5895" width="23.125" style="57" customWidth="1"/>
    <col min="5896" max="5896" width="45.125" style="57" customWidth="1"/>
    <col min="5897" max="5897" width="7.125" style="57" customWidth="1"/>
    <col min="5898" max="5898" width="13.5" style="57" customWidth="1"/>
    <col min="5899" max="6144" width="8" style="57"/>
    <col min="6145" max="6145" width="6" style="57" customWidth="1"/>
    <col min="6146" max="6146" width="5.25" style="57" customWidth="1"/>
    <col min="6147" max="6147" width="4.625" style="57" customWidth="1"/>
    <col min="6148" max="6148" width="4.5" style="57" customWidth="1"/>
    <col min="6149" max="6149" width="8.875" style="57" customWidth="1"/>
    <col min="6150" max="6150" width="3.5" style="57" customWidth="1"/>
    <col min="6151" max="6151" width="23.125" style="57" customWidth="1"/>
    <col min="6152" max="6152" width="45.125" style="57" customWidth="1"/>
    <col min="6153" max="6153" width="7.125" style="57" customWidth="1"/>
    <col min="6154" max="6154" width="13.5" style="57" customWidth="1"/>
    <col min="6155" max="6400" width="8" style="57"/>
    <col min="6401" max="6401" width="6" style="57" customWidth="1"/>
    <col min="6402" max="6402" width="5.25" style="57" customWidth="1"/>
    <col min="6403" max="6403" width="4.625" style="57" customWidth="1"/>
    <col min="6404" max="6404" width="4.5" style="57" customWidth="1"/>
    <col min="6405" max="6405" width="8.875" style="57" customWidth="1"/>
    <col min="6406" max="6406" width="3.5" style="57" customWidth="1"/>
    <col min="6407" max="6407" width="23.125" style="57" customWidth="1"/>
    <col min="6408" max="6408" width="45.125" style="57" customWidth="1"/>
    <col min="6409" max="6409" width="7.125" style="57" customWidth="1"/>
    <col min="6410" max="6410" width="13.5" style="57" customWidth="1"/>
    <col min="6411" max="6656" width="8" style="57"/>
    <col min="6657" max="6657" width="6" style="57" customWidth="1"/>
    <col min="6658" max="6658" width="5.25" style="57" customWidth="1"/>
    <col min="6659" max="6659" width="4.625" style="57" customWidth="1"/>
    <col min="6660" max="6660" width="4.5" style="57" customWidth="1"/>
    <col min="6661" max="6661" width="8.875" style="57" customWidth="1"/>
    <col min="6662" max="6662" width="3.5" style="57" customWidth="1"/>
    <col min="6663" max="6663" width="23.125" style="57" customWidth="1"/>
    <col min="6664" max="6664" width="45.125" style="57" customWidth="1"/>
    <col min="6665" max="6665" width="7.125" style="57" customWidth="1"/>
    <col min="6666" max="6666" width="13.5" style="57" customWidth="1"/>
    <col min="6667" max="6912" width="8" style="57"/>
    <col min="6913" max="6913" width="6" style="57" customWidth="1"/>
    <col min="6914" max="6914" width="5.25" style="57" customWidth="1"/>
    <col min="6915" max="6915" width="4.625" style="57" customWidth="1"/>
    <col min="6916" max="6916" width="4.5" style="57" customWidth="1"/>
    <col min="6917" max="6917" width="8.875" style="57" customWidth="1"/>
    <col min="6918" max="6918" width="3.5" style="57" customWidth="1"/>
    <col min="6919" max="6919" width="23.125" style="57" customWidth="1"/>
    <col min="6920" max="6920" width="45.125" style="57" customWidth="1"/>
    <col min="6921" max="6921" width="7.125" style="57" customWidth="1"/>
    <col min="6922" max="6922" width="13.5" style="57" customWidth="1"/>
    <col min="6923" max="7168" width="8" style="57"/>
    <col min="7169" max="7169" width="6" style="57" customWidth="1"/>
    <col min="7170" max="7170" width="5.25" style="57" customWidth="1"/>
    <col min="7171" max="7171" width="4.625" style="57" customWidth="1"/>
    <col min="7172" max="7172" width="4.5" style="57" customWidth="1"/>
    <col min="7173" max="7173" width="8.875" style="57" customWidth="1"/>
    <col min="7174" max="7174" width="3.5" style="57" customWidth="1"/>
    <col min="7175" max="7175" width="23.125" style="57" customWidth="1"/>
    <col min="7176" max="7176" width="45.125" style="57" customWidth="1"/>
    <col min="7177" max="7177" width="7.125" style="57" customWidth="1"/>
    <col min="7178" max="7178" width="13.5" style="57" customWidth="1"/>
    <col min="7179" max="7424" width="8" style="57"/>
    <col min="7425" max="7425" width="6" style="57" customWidth="1"/>
    <col min="7426" max="7426" width="5.25" style="57" customWidth="1"/>
    <col min="7427" max="7427" width="4.625" style="57" customWidth="1"/>
    <col min="7428" max="7428" width="4.5" style="57" customWidth="1"/>
    <col min="7429" max="7429" width="8.875" style="57" customWidth="1"/>
    <col min="7430" max="7430" width="3.5" style="57" customWidth="1"/>
    <col min="7431" max="7431" width="23.125" style="57" customWidth="1"/>
    <col min="7432" max="7432" width="45.125" style="57" customWidth="1"/>
    <col min="7433" max="7433" width="7.125" style="57" customWidth="1"/>
    <col min="7434" max="7434" width="13.5" style="57" customWidth="1"/>
    <col min="7435" max="7680" width="8" style="57"/>
    <col min="7681" max="7681" width="6" style="57" customWidth="1"/>
    <col min="7682" max="7682" width="5.25" style="57" customWidth="1"/>
    <col min="7683" max="7683" width="4.625" style="57" customWidth="1"/>
    <col min="7684" max="7684" width="4.5" style="57" customWidth="1"/>
    <col min="7685" max="7685" width="8.875" style="57" customWidth="1"/>
    <col min="7686" max="7686" width="3.5" style="57" customWidth="1"/>
    <col min="7687" max="7687" width="23.125" style="57" customWidth="1"/>
    <col min="7688" max="7688" width="45.125" style="57" customWidth="1"/>
    <col min="7689" max="7689" width="7.125" style="57" customWidth="1"/>
    <col min="7690" max="7690" width="13.5" style="57" customWidth="1"/>
    <col min="7691" max="7936" width="8" style="57"/>
    <col min="7937" max="7937" width="6" style="57" customWidth="1"/>
    <col min="7938" max="7938" width="5.25" style="57" customWidth="1"/>
    <col min="7939" max="7939" width="4.625" style="57" customWidth="1"/>
    <col min="7940" max="7940" width="4.5" style="57" customWidth="1"/>
    <col min="7941" max="7941" width="8.875" style="57" customWidth="1"/>
    <col min="7942" max="7942" width="3.5" style="57" customWidth="1"/>
    <col min="7943" max="7943" width="23.125" style="57" customWidth="1"/>
    <col min="7944" max="7944" width="45.125" style="57" customWidth="1"/>
    <col min="7945" max="7945" width="7.125" style="57" customWidth="1"/>
    <col min="7946" max="7946" width="13.5" style="57" customWidth="1"/>
    <col min="7947" max="8192" width="8" style="57"/>
    <col min="8193" max="8193" width="6" style="57" customWidth="1"/>
    <col min="8194" max="8194" width="5.25" style="57" customWidth="1"/>
    <col min="8195" max="8195" width="4.625" style="57" customWidth="1"/>
    <col min="8196" max="8196" width="4.5" style="57" customWidth="1"/>
    <col min="8197" max="8197" width="8.875" style="57" customWidth="1"/>
    <col min="8198" max="8198" width="3.5" style="57" customWidth="1"/>
    <col min="8199" max="8199" width="23.125" style="57" customWidth="1"/>
    <col min="8200" max="8200" width="45.125" style="57" customWidth="1"/>
    <col min="8201" max="8201" width="7.125" style="57" customWidth="1"/>
    <col min="8202" max="8202" width="13.5" style="57" customWidth="1"/>
    <col min="8203" max="8448" width="8" style="57"/>
    <col min="8449" max="8449" width="6" style="57" customWidth="1"/>
    <col min="8450" max="8450" width="5.25" style="57" customWidth="1"/>
    <col min="8451" max="8451" width="4.625" style="57" customWidth="1"/>
    <col min="8452" max="8452" width="4.5" style="57" customWidth="1"/>
    <col min="8453" max="8453" width="8.875" style="57" customWidth="1"/>
    <col min="8454" max="8454" width="3.5" style="57" customWidth="1"/>
    <col min="8455" max="8455" width="23.125" style="57" customWidth="1"/>
    <col min="8456" max="8456" width="45.125" style="57" customWidth="1"/>
    <col min="8457" max="8457" width="7.125" style="57" customWidth="1"/>
    <col min="8458" max="8458" width="13.5" style="57" customWidth="1"/>
    <col min="8459" max="8704" width="8" style="57"/>
    <col min="8705" max="8705" width="6" style="57" customWidth="1"/>
    <col min="8706" max="8706" width="5.25" style="57" customWidth="1"/>
    <col min="8707" max="8707" width="4.625" style="57" customWidth="1"/>
    <col min="8708" max="8708" width="4.5" style="57" customWidth="1"/>
    <col min="8709" max="8709" width="8.875" style="57" customWidth="1"/>
    <col min="8710" max="8710" width="3.5" style="57" customWidth="1"/>
    <col min="8711" max="8711" width="23.125" style="57" customWidth="1"/>
    <col min="8712" max="8712" width="45.125" style="57" customWidth="1"/>
    <col min="8713" max="8713" width="7.125" style="57" customWidth="1"/>
    <col min="8714" max="8714" width="13.5" style="57" customWidth="1"/>
    <col min="8715" max="8960" width="8" style="57"/>
    <col min="8961" max="8961" width="6" style="57" customWidth="1"/>
    <col min="8962" max="8962" width="5.25" style="57" customWidth="1"/>
    <col min="8963" max="8963" width="4.625" style="57" customWidth="1"/>
    <col min="8964" max="8964" width="4.5" style="57" customWidth="1"/>
    <col min="8965" max="8965" width="8.875" style="57" customWidth="1"/>
    <col min="8966" max="8966" width="3.5" style="57" customWidth="1"/>
    <col min="8967" max="8967" width="23.125" style="57" customWidth="1"/>
    <col min="8968" max="8968" width="45.125" style="57" customWidth="1"/>
    <col min="8969" max="8969" width="7.125" style="57" customWidth="1"/>
    <col min="8970" max="8970" width="13.5" style="57" customWidth="1"/>
    <col min="8971" max="9216" width="8" style="57"/>
    <col min="9217" max="9217" width="6" style="57" customWidth="1"/>
    <col min="9218" max="9218" width="5.25" style="57" customWidth="1"/>
    <col min="9219" max="9219" width="4.625" style="57" customWidth="1"/>
    <col min="9220" max="9220" width="4.5" style="57" customWidth="1"/>
    <col min="9221" max="9221" width="8.875" style="57" customWidth="1"/>
    <col min="9222" max="9222" width="3.5" style="57" customWidth="1"/>
    <col min="9223" max="9223" width="23.125" style="57" customWidth="1"/>
    <col min="9224" max="9224" width="45.125" style="57" customWidth="1"/>
    <col min="9225" max="9225" width="7.125" style="57" customWidth="1"/>
    <col min="9226" max="9226" width="13.5" style="57" customWidth="1"/>
    <col min="9227" max="9472" width="8" style="57"/>
    <col min="9473" max="9473" width="6" style="57" customWidth="1"/>
    <col min="9474" max="9474" width="5.25" style="57" customWidth="1"/>
    <col min="9475" max="9475" width="4.625" style="57" customWidth="1"/>
    <col min="9476" max="9476" width="4.5" style="57" customWidth="1"/>
    <col min="9477" max="9477" width="8.875" style="57" customWidth="1"/>
    <col min="9478" max="9478" width="3.5" style="57" customWidth="1"/>
    <col min="9479" max="9479" width="23.125" style="57" customWidth="1"/>
    <col min="9480" max="9480" width="45.125" style="57" customWidth="1"/>
    <col min="9481" max="9481" width="7.125" style="57" customWidth="1"/>
    <col min="9482" max="9482" width="13.5" style="57" customWidth="1"/>
    <col min="9483" max="9728" width="8" style="57"/>
    <col min="9729" max="9729" width="6" style="57" customWidth="1"/>
    <col min="9730" max="9730" width="5.25" style="57" customWidth="1"/>
    <col min="9731" max="9731" width="4.625" style="57" customWidth="1"/>
    <col min="9732" max="9732" width="4.5" style="57" customWidth="1"/>
    <col min="9733" max="9733" width="8.875" style="57" customWidth="1"/>
    <col min="9734" max="9734" width="3.5" style="57" customWidth="1"/>
    <col min="9735" max="9735" width="23.125" style="57" customWidth="1"/>
    <col min="9736" max="9736" width="45.125" style="57" customWidth="1"/>
    <col min="9737" max="9737" width="7.125" style="57" customWidth="1"/>
    <col min="9738" max="9738" width="13.5" style="57" customWidth="1"/>
    <col min="9739" max="9984" width="8" style="57"/>
    <col min="9985" max="9985" width="6" style="57" customWidth="1"/>
    <col min="9986" max="9986" width="5.25" style="57" customWidth="1"/>
    <col min="9987" max="9987" width="4.625" style="57" customWidth="1"/>
    <col min="9988" max="9988" width="4.5" style="57" customWidth="1"/>
    <col min="9989" max="9989" width="8.875" style="57" customWidth="1"/>
    <col min="9990" max="9990" width="3.5" style="57" customWidth="1"/>
    <col min="9991" max="9991" width="23.125" style="57" customWidth="1"/>
    <col min="9992" max="9992" width="45.125" style="57" customWidth="1"/>
    <col min="9993" max="9993" width="7.125" style="57" customWidth="1"/>
    <col min="9994" max="9994" width="13.5" style="57" customWidth="1"/>
    <col min="9995" max="10240" width="8" style="57"/>
    <col min="10241" max="10241" width="6" style="57" customWidth="1"/>
    <col min="10242" max="10242" width="5.25" style="57" customWidth="1"/>
    <col min="10243" max="10243" width="4.625" style="57" customWidth="1"/>
    <col min="10244" max="10244" width="4.5" style="57" customWidth="1"/>
    <col min="10245" max="10245" width="8.875" style="57" customWidth="1"/>
    <col min="10246" max="10246" width="3.5" style="57" customWidth="1"/>
    <col min="10247" max="10247" width="23.125" style="57" customWidth="1"/>
    <col min="10248" max="10248" width="45.125" style="57" customWidth="1"/>
    <col min="10249" max="10249" width="7.125" style="57" customWidth="1"/>
    <col min="10250" max="10250" width="13.5" style="57" customWidth="1"/>
    <col min="10251" max="10496" width="8" style="57"/>
    <col min="10497" max="10497" width="6" style="57" customWidth="1"/>
    <col min="10498" max="10498" width="5.25" style="57" customWidth="1"/>
    <col min="10499" max="10499" width="4.625" style="57" customWidth="1"/>
    <col min="10500" max="10500" width="4.5" style="57" customWidth="1"/>
    <col min="10501" max="10501" width="8.875" style="57" customWidth="1"/>
    <col min="10502" max="10502" width="3.5" style="57" customWidth="1"/>
    <col min="10503" max="10503" width="23.125" style="57" customWidth="1"/>
    <col min="10504" max="10504" width="45.125" style="57" customWidth="1"/>
    <col min="10505" max="10505" width="7.125" style="57" customWidth="1"/>
    <col min="10506" max="10506" width="13.5" style="57" customWidth="1"/>
    <col min="10507" max="10752" width="8" style="57"/>
    <col min="10753" max="10753" width="6" style="57" customWidth="1"/>
    <col min="10754" max="10754" width="5.25" style="57" customWidth="1"/>
    <col min="10755" max="10755" width="4.625" style="57" customWidth="1"/>
    <col min="10756" max="10756" width="4.5" style="57" customWidth="1"/>
    <col min="10757" max="10757" width="8.875" style="57" customWidth="1"/>
    <col min="10758" max="10758" width="3.5" style="57" customWidth="1"/>
    <col min="10759" max="10759" width="23.125" style="57" customWidth="1"/>
    <col min="10760" max="10760" width="45.125" style="57" customWidth="1"/>
    <col min="10761" max="10761" width="7.125" style="57" customWidth="1"/>
    <col min="10762" max="10762" width="13.5" style="57" customWidth="1"/>
    <col min="10763" max="11008" width="8" style="57"/>
    <col min="11009" max="11009" width="6" style="57" customWidth="1"/>
    <col min="11010" max="11010" width="5.25" style="57" customWidth="1"/>
    <col min="11011" max="11011" width="4.625" style="57" customWidth="1"/>
    <col min="11012" max="11012" width="4.5" style="57" customWidth="1"/>
    <col min="11013" max="11013" width="8.875" style="57" customWidth="1"/>
    <col min="11014" max="11014" width="3.5" style="57" customWidth="1"/>
    <col min="11015" max="11015" width="23.125" style="57" customWidth="1"/>
    <col min="11016" max="11016" width="45.125" style="57" customWidth="1"/>
    <col min="11017" max="11017" width="7.125" style="57" customWidth="1"/>
    <col min="11018" max="11018" width="13.5" style="57" customWidth="1"/>
    <col min="11019" max="11264" width="8" style="57"/>
    <col min="11265" max="11265" width="6" style="57" customWidth="1"/>
    <col min="11266" max="11266" width="5.25" style="57" customWidth="1"/>
    <col min="11267" max="11267" width="4.625" style="57" customWidth="1"/>
    <col min="11268" max="11268" width="4.5" style="57" customWidth="1"/>
    <col min="11269" max="11269" width="8.875" style="57" customWidth="1"/>
    <col min="11270" max="11270" width="3.5" style="57" customWidth="1"/>
    <col min="11271" max="11271" width="23.125" style="57" customWidth="1"/>
    <col min="11272" max="11272" width="45.125" style="57" customWidth="1"/>
    <col min="11273" max="11273" width="7.125" style="57" customWidth="1"/>
    <col min="11274" max="11274" width="13.5" style="57" customWidth="1"/>
    <col min="11275" max="11520" width="8" style="57"/>
    <col min="11521" max="11521" width="6" style="57" customWidth="1"/>
    <col min="11522" max="11522" width="5.25" style="57" customWidth="1"/>
    <col min="11523" max="11523" width="4.625" style="57" customWidth="1"/>
    <col min="11524" max="11524" width="4.5" style="57" customWidth="1"/>
    <col min="11525" max="11525" width="8.875" style="57" customWidth="1"/>
    <col min="11526" max="11526" width="3.5" style="57" customWidth="1"/>
    <col min="11527" max="11527" width="23.125" style="57" customWidth="1"/>
    <col min="11528" max="11528" width="45.125" style="57" customWidth="1"/>
    <col min="11529" max="11529" width="7.125" style="57" customWidth="1"/>
    <col min="11530" max="11530" width="13.5" style="57" customWidth="1"/>
    <col min="11531" max="11776" width="8" style="57"/>
    <col min="11777" max="11777" width="6" style="57" customWidth="1"/>
    <col min="11778" max="11778" width="5.25" style="57" customWidth="1"/>
    <col min="11779" max="11779" width="4.625" style="57" customWidth="1"/>
    <col min="11780" max="11780" width="4.5" style="57" customWidth="1"/>
    <col min="11781" max="11781" width="8.875" style="57" customWidth="1"/>
    <col min="11782" max="11782" width="3.5" style="57" customWidth="1"/>
    <col min="11783" max="11783" width="23.125" style="57" customWidth="1"/>
    <col min="11784" max="11784" width="45.125" style="57" customWidth="1"/>
    <col min="11785" max="11785" width="7.125" style="57" customWidth="1"/>
    <col min="11786" max="11786" width="13.5" style="57" customWidth="1"/>
    <col min="11787" max="12032" width="8" style="57"/>
    <col min="12033" max="12033" width="6" style="57" customWidth="1"/>
    <col min="12034" max="12034" width="5.25" style="57" customWidth="1"/>
    <col min="12035" max="12035" width="4.625" style="57" customWidth="1"/>
    <col min="12036" max="12036" width="4.5" style="57" customWidth="1"/>
    <col min="12037" max="12037" width="8.875" style="57" customWidth="1"/>
    <col min="12038" max="12038" width="3.5" style="57" customWidth="1"/>
    <col min="12039" max="12039" width="23.125" style="57" customWidth="1"/>
    <col min="12040" max="12040" width="45.125" style="57" customWidth="1"/>
    <col min="12041" max="12041" width="7.125" style="57" customWidth="1"/>
    <col min="12042" max="12042" width="13.5" style="57" customWidth="1"/>
    <col min="12043" max="12288" width="8" style="57"/>
    <col min="12289" max="12289" width="6" style="57" customWidth="1"/>
    <col min="12290" max="12290" width="5.25" style="57" customWidth="1"/>
    <col min="12291" max="12291" width="4.625" style="57" customWidth="1"/>
    <col min="12292" max="12292" width="4.5" style="57" customWidth="1"/>
    <col min="12293" max="12293" width="8.875" style="57" customWidth="1"/>
    <col min="12294" max="12294" width="3.5" style="57" customWidth="1"/>
    <col min="12295" max="12295" width="23.125" style="57" customWidth="1"/>
    <col min="12296" max="12296" width="45.125" style="57" customWidth="1"/>
    <col min="12297" max="12297" width="7.125" style="57" customWidth="1"/>
    <col min="12298" max="12298" width="13.5" style="57" customWidth="1"/>
    <col min="12299" max="12544" width="8" style="57"/>
    <col min="12545" max="12545" width="6" style="57" customWidth="1"/>
    <col min="12546" max="12546" width="5.25" style="57" customWidth="1"/>
    <col min="12547" max="12547" width="4.625" style="57" customWidth="1"/>
    <col min="12548" max="12548" width="4.5" style="57" customWidth="1"/>
    <col min="12549" max="12549" width="8.875" style="57" customWidth="1"/>
    <col min="12550" max="12550" width="3.5" style="57" customWidth="1"/>
    <col min="12551" max="12551" width="23.125" style="57" customWidth="1"/>
    <col min="12552" max="12552" width="45.125" style="57" customWidth="1"/>
    <col min="12553" max="12553" width="7.125" style="57" customWidth="1"/>
    <col min="12554" max="12554" width="13.5" style="57" customWidth="1"/>
    <col min="12555" max="12800" width="8" style="57"/>
    <col min="12801" max="12801" width="6" style="57" customWidth="1"/>
    <col min="12802" max="12802" width="5.25" style="57" customWidth="1"/>
    <col min="12803" max="12803" width="4.625" style="57" customWidth="1"/>
    <col min="12804" max="12804" width="4.5" style="57" customWidth="1"/>
    <col min="12805" max="12805" width="8.875" style="57" customWidth="1"/>
    <col min="12806" max="12806" width="3.5" style="57" customWidth="1"/>
    <col min="12807" max="12807" width="23.125" style="57" customWidth="1"/>
    <col min="12808" max="12808" width="45.125" style="57" customWidth="1"/>
    <col min="12809" max="12809" width="7.125" style="57" customWidth="1"/>
    <col min="12810" max="12810" width="13.5" style="57" customWidth="1"/>
    <col min="12811" max="13056" width="8" style="57"/>
    <col min="13057" max="13057" width="6" style="57" customWidth="1"/>
    <col min="13058" max="13058" width="5.25" style="57" customWidth="1"/>
    <col min="13059" max="13059" width="4.625" style="57" customWidth="1"/>
    <col min="13060" max="13060" width="4.5" style="57" customWidth="1"/>
    <col min="13061" max="13061" width="8.875" style="57" customWidth="1"/>
    <col min="13062" max="13062" width="3.5" style="57" customWidth="1"/>
    <col min="13063" max="13063" width="23.125" style="57" customWidth="1"/>
    <col min="13064" max="13064" width="45.125" style="57" customWidth="1"/>
    <col min="13065" max="13065" width="7.125" style="57" customWidth="1"/>
    <col min="13066" max="13066" width="13.5" style="57" customWidth="1"/>
    <col min="13067" max="13312" width="8" style="57"/>
    <col min="13313" max="13313" width="6" style="57" customWidth="1"/>
    <col min="13314" max="13314" width="5.25" style="57" customWidth="1"/>
    <col min="13315" max="13315" width="4.625" style="57" customWidth="1"/>
    <col min="13316" max="13316" width="4.5" style="57" customWidth="1"/>
    <col min="13317" max="13317" width="8.875" style="57" customWidth="1"/>
    <col min="13318" max="13318" width="3.5" style="57" customWidth="1"/>
    <col min="13319" max="13319" width="23.125" style="57" customWidth="1"/>
    <col min="13320" max="13320" width="45.125" style="57" customWidth="1"/>
    <col min="13321" max="13321" width="7.125" style="57" customWidth="1"/>
    <col min="13322" max="13322" width="13.5" style="57" customWidth="1"/>
    <col min="13323" max="13568" width="8" style="57"/>
    <col min="13569" max="13569" width="6" style="57" customWidth="1"/>
    <col min="13570" max="13570" width="5.25" style="57" customWidth="1"/>
    <col min="13571" max="13571" width="4.625" style="57" customWidth="1"/>
    <col min="13572" max="13572" width="4.5" style="57" customWidth="1"/>
    <col min="13573" max="13573" width="8.875" style="57" customWidth="1"/>
    <col min="13574" max="13574" width="3.5" style="57" customWidth="1"/>
    <col min="13575" max="13575" width="23.125" style="57" customWidth="1"/>
    <col min="13576" max="13576" width="45.125" style="57" customWidth="1"/>
    <col min="13577" max="13577" width="7.125" style="57" customWidth="1"/>
    <col min="13578" max="13578" width="13.5" style="57" customWidth="1"/>
    <col min="13579" max="13824" width="8" style="57"/>
    <col min="13825" max="13825" width="6" style="57" customWidth="1"/>
    <col min="13826" max="13826" width="5.25" style="57" customWidth="1"/>
    <col min="13827" max="13827" width="4.625" style="57" customWidth="1"/>
    <col min="13828" max="13828" width="4.5" style="57" customWidth="1"/>
    <col min="13829" max="13829" width="8.875" style="57" customWidth="1"/>
    <col min="13830" max="13830" width="3.5" style="57" customWidth="1"/>
    <col min="13831" max="13831" width="23.125" style="57" customWidth="1"/>
    <col min="13832" max="13832" width="45.125" style="57" customWidth="1"/>
    <col min="13833" max="13833" width="7.125" style="57" customWidth="1"/>
    <col min="13834" max="13834" width="13.5" style="57" customWidth="1"/>
    <col min="13835" max="14080" width="8" style="57"/>
    <col min="14081" max="14081" width="6" style="57" customWidth="1"/>
    <col min="14082" max="14082" width="5.25" style="57" customWidth="1"/>
    <col min="14083" max="14083" width="4.625" style="57" customWidth="1"/>
    <col min="14084" max="14084" width="4.5" style="57" customWidth="1"/>
    <col min="14085" max="14085" width="8.875" style="57" customWidth="1"/>
    <col min="14086" max="14086" width="3.5" style="57" customWidth="1"/>
    <col min="14087" max="14087" width="23.125" style="57" customWidth="1"/>
    <col min="14088" max="14088" width="45.125" style="57" customWidth="1"/>
    <col min="14089" max="14089" width="7.125" style="57" customWidth="1"/>
    <col min="14090" max="14090" width="13.5" style="57" customWidth="1"/>
    <col min="14091" max="14336" width="8" style="57"/>
    <col min="14337" max="14337" width="6" style="57" customWidth="1"/>
    <col min="14338" max="14338" width="5.25" style="57" customWidth="1"/>
    <col min="14339" max="14339" width="4.625" style="57" customWidth="1"/>
    <col min="14340" max="14340" width="4.5" style="57" customWidth="1"/>
    <col min="14341" max="14341" width="8.875" style="57" customWidth="1"/>
    <col min="14342" max="14342" width="3.5" style="57" customWidth="1"/>
    <col min="14343" max="14343" width="23.125" style="57" customWidth="1"/>
    <col min="14344" max="14344" width="45.125" style="57" customWidth="1"/>
    <col min="14345" max="14345" width="7.125" style="57" customWidth="1"/>
    <col min="14346" max="14346" width="13.5" style="57" customWidth="1"/>
    <col min="14347" max="14592" width="8" style="57"/>
    <col min="14593" max="14593" width="6" style="57" customWidth="1"/>
    <col min="14594" max="14594" width="5.25" style="57" customWidth="1"/>
    <col min="14595" max="14595" width="4.625" style="57" customWidth="1"/>
    <col min="14596" max="14596" width="4.5" style="57" customWidth="1"/>
    <col min="14597" max="14597" width="8.875" style="57" customWidth="1"/>
    <col min="14598" max="14598" width="3.5" style="57" customWidth="1"/>
    <col min="14599" max="14599" width="23.125" style="57" customWidth="1"/>
    <col min="14600" max="14600" width="45.125" style="57" customWidth="1"/>
    <col min="14601" max="14601" width="7.125" style="57" customWidth="1"/>
    <col min="14602" max="14602" width="13.5" style="57" customWidth="1"/>
    <col min="14603" max="14848" width="8" style="57"/>
    <col min="14849" max="14849" width="6" style="57" customWidth="1"/>
    <col min="14850" max="14850" width="5.25" style="57" customWidth="1"/>
    <col min="14851" max="14851" width="4.625" style="57" customWidth="1"/>
    <col min="14852" max="14852" width="4.5" style="57" customWidth="1"/>
    <col min="14853" max="14853" width="8.875" style="57" customWidth="1"/>
    <col min="14854" max="14854" width="3.5" style="57" customWidth="1"/>
    <col min="14855" max="14855" width="23.125" style="57" customWidth="1"/>
    <col min="14856" max="14856" width="45.125" style="57" customWidth="1"/>
    <col min="14857" max="14857" width="7.125" style="57" customWidth="1"/>
    <col min="14858" max="14858" width="13.5" style="57" customWidth="1"/>
    <col min="14859" max="15104" width="8" style="57"/>
    <col min="15105" max="15105" width="6" style="57" customWidth="1"/>
    <col min="15106" max="15106" width="5.25" style="57" customWidth="1"/>
    <col min="15107" max="15107" width="4.625" style="57" customWidth="1"/>
    <col min="15108" max="15108" width="4.5" style="57" customWidth="1"/>
    <col min="15109" max="15109" width="8.875" style="57" customWidth="1"/>
    <col min="15110" max="15110" width="3.5" style="57" customWidth="1"/>
    <col min="15111" max="15111" width="23.125" style="57" customWidth="1"/>
    <col min="15112" max="15112" width="45.125" style="57" customWidth="1"/>
    <col min="15113" max="15113" width="7.125" style="57" customWidth="1"/>
    <col min="15114" max="15114" width="13.5" style="57" customWidth="1"/>
    <col min="15115" max="15360" width="8" style="57"/>
    <col min="15361" max="15361" width="6" style="57" customWidth="1"/>
    <col min="15362" max="15362" width="5.25" style="57" customWidth="1"/>
    <col min="15363" max="15363" width="4.625" style="57" customWidth="1"/>
    <col min="15364" max="15364" width="4.5" style="57" customWidth="1"/>
    <col min="15365" max="15365" width="8.875" style="57" customWidth="1"/>
    <col min="15366" max="15366" width="3.5" style="57" customWidth="1"/>
    <col min="15367" max="15367" width="23.125" style="57" customWidth="1"/>
    <col min="15368" max="15368" width="45.125" style="57" customWidth="1"/>
    <col min="15369" max="15369" width="7.125" style="57" customWidth="1"/>
    <col min="15370" max="15370" width="13.5" style="57" customWidth="1"/>
    <col min="15371" max="15616" width="8" style="57"/>
    <col min="15617" max="15617" width="6" style="57" customWidth="1"/>
    <col min="15618" max="15618" width="5.25" style="57" customWidth="1"/>
    <col min="15619" max="15619" width="4.625" style="57" customWidth="1"/>
    <col min="15620" max="15620" width="4.5" style="57" customWidth="1"/>
    <col min="15621" max="15621" width="8.875" style="57" customWidth="1"/>
    <col min="15622" max="15622" width="3.5" style="57" customWidth="1"/>
    <col min="15623" max="15623" width="23.125" style="57" customWidth="1"/>
    <col min="15624" max="15624" width="45.125" style="57" customWidth="1"/>
    <col min="15625" max="15625" width="7.125" style="57" customWidth="1"/>
    <col min="15626" max="15626" width="13.5" style="57" customWidth="1"/>
    <col min="15627" max="15872" width="8" style="57"/>
    <col min="15873" max="15873" width="6" style="57" customWidth="1"/>
    <col min="15874" max="15874" width="5.25" style="57" customWidth="1"/>
    <col min="15875" max="15875" width="4.625" style="57" customWidth="1"/>
    <col min="15876" max="15876" width="4.5" style="57" customWidth="1"/>
    <col min="15877" max="15877" width="8.875" style="57" customWidth="1"/>
    <col min="15878" max="15878" width="3.5" style="57" customWidth="1"/>
    <col min="15879" max="15879" width="23.125" style="57" customWidth="1"/>
    <col min="15880" max="15880" width="45.125" style="57" customWidth="1"/>
    <col min="15881" max="15881" width="7.125" style="57" customWidth="1"/>
    <col min="15882" max="15882" width="13.5" style="57" customWidth="1"/>
    <col min="15883" max="16128" width="8" style="57"/>
    <col min="16129" max="16129" width="6" style="57" customWidth="1"/>
    <col min="16130" max="16130" width="5.25" style="57" customWidth="1"/>
    <col min="16131" max="16131" width="4.625" style="57" customWidth="1"/>
    <col min="16132" max="16132" width="4.5" style="57" customWidth="1"/>
    <col min="16133" max="16133" width="8.875" style="57" customWidth="1"/>
    <col min="16134" max="16134" width="3.5" style="57" customWidth="1"/>
    <col min="16135" max="16135" width="23.125" style="57" customWidth="1"/>
    <col min="16136" max="16136" width="45.125" style="57" customWidth="1"/>
    <col min="16137" max="16137" width="7.125" style="57" customWidth="1"/>
    <col min="16138" max="16138" width="13.5" style="57" customWidth="1"/>
    <col min="16139" max="16384" width="8" style="57"/>
  </cols>
  <sheetData>
    <row r="1" spans="1:15" s="45" customFormat="1" ht="20.25" customHeight="1">
      <c r="A1" s="91" t="s">
        <v>97</v>
      </c>
      <c r="B1" s="92"/>
      <c r="C1" s="91"/>
      <c r="D1" s="44"/>
      <c r="G1" s="46"/>
      <c r="H1" s="46"/>
      <c r="I1" s="47"/>
      <c r="J1" s="47"/>
    </row>
    <row r="2" spans="1:15" s="46" customFormat="1" ht="28.5" customHeight="1">
      <c r="A2" s="84" t="s">
        <v>82</v>
      </c>
      <c r="B2" s="84"/>
      <c r="C2" s="84"/>
      <c r="D2" s="84"/>
      <c r="E2" s="84"/>
      <c r="F2" s="84"/>
      <c r="G2" s="84"/>
      <c r="H2" s="84"/>
      <c r="I2" s="48"/>
      <c r="J2" s="48"/>
    </row>
    <row r="3" spans="1:15" s="46" customFormat="1" ht="29.25" customHeight="1">
      <c r="A3" s="93" t="s">
        <v>98</v>
      </c>
      <c r="B3" s="93"/>
      <c r="C3" s="93"/>
      <c r="D3" s="93"/>
      <c r="E3" s="93"/>
      <c r="F3" s="93"/>
      <c r="G3" s="93"/>
      <c r="H3" s="93"/>
      <c r="I3" s="47"/>
      <c r="K3" s="49"/>
      <c r="L3" s="49"/>
      <c r="M3" s="49"/>
      <c r="N3" s="49"/>
      <c r="O3" s="49"/>
    </row>
    <row r="4" spans="1:15" s="46" customFormat="1" ht="34.5" customHeight="1">
      <c r="A4" s="50" t="s">
        <v>99</v>
      </c>
      <c r="B4" s="51" t="s">
        <v>100</v>
      </c>
      <c r="C4" s="51" t="s">
        <v>101</v>
      </c>
      <c r="D4" s="51" t="s">
        <v>102</v>
      </c>
      <c r="E4" s="51" t="s">
        <v>103</v>
      </c>
      <c r="F4" s="51" t="s">
        <v>104</v>
      </c>
      <c r="G4" s="50" t="s">
        <v>105</v>
      </c>
      <c r="H4" s="51" t="s">
        <v>106</v>
      </c>
      <c r="J4" s="47"/>
    </row>
    <row r="5" spans="1:15" s="47" customFormat="1" ht="149.25" customHeight="1">
      <c r="A5" s="51">
        <v>1</v>
      </c>
      <c r="B5" s="95" t="s">
        <v>107</v>
      </c>
      <c r="C5" s="51" t="s">
        <v>108</v>
      </c>
      <c r="D5" s="51">
        <v>6</v>
      </c>
      <c r="E5" s="52" t="s">
        <v>109</v>
      </c>
      <c r="F5" s="52" t="s">
        <v>110</v>
      </c>
      <c r="G5" s="51">
        <v>5</v>
      </c>
      <c r="H5" s="52" t="s">
        <v>111</v>
      </c>
      <c r="I5" s="47" t="s">
        <v>112</v>
      </c>
    </row>
    <row r="6" spans="1:15" s="46" customFormat="1" ht="186" customHeight="1">
      <c r="A6" s="51">
        <v>2</v>
      </c>
      <c r="B6" s="96"/>
      <c r="C6" s="51" t="s">
        <v>113</v>
      </c>
      <c r="D6" s="51">
        <v>8</v>
      </c>
      <c r="E6" s="52" t="s">
        <v>114</v>
      </c>
      <c r="F6" s="53" t="s">
        <v>115</v>
      </c>
      <c r="G6" s="51">
        <v>3.5</v>
      </c>
      <c r="H6" s="52" t="s">
        <v>116</v>
      </c>
      <c r="I6" s="47" t="s">
        <v>117</v>
      </c>
      <c r="J6" s="47"/>
    </row>
    <row r="7" spans="1:15" s="46" customFormat="1" ht="102.95" customHeight="1">
      <c r="A7" s="51">
        <v>3</v>
      </c>
      <c r="B7" s="96"/>
      <c r="C7" s="51" t="s">
        <v>118</v>
      </c>
      <c r="D7" s="51">
        <v>3</v>
      </c>
      <c r="E7" s="52" t="s">
        <v>119</v>
      </c>
      <c r="F7" s="52" t="s">
        <v>120</v>
      </c>
      <c r="G7" s="51">
        <v>3</v>
      </c>
      <c r="H7" s="52" t="s">
        <v>121</v>
      </c>
      <c r="I7" s="47"/>
      <c r="J7" s="47"/>
    </row>
    <row r="8" spans="1:15" s="46" customFormat="1" ht="75" customHeight="1">
      <c r="A8" s="51">
        <v>4</v>
      </c>
      <c r="B8" s="54"/>
      <c r="C8" s="51" t="s">
        <v>122</v>
      </c>
      <c r="D8" s="51">
        <v>5</v>
      </c>
      <c r="E8" s="52" t="s">
        <v>123</v>
      </c>
      <c r="F8" s="52" t="s">
        <v>124</v>
      </c>
      <c r="G8" s="51">
        <v>5</v>
      </c>
      <c r="H8" s="52"/>
      <c r="I8" s="47"/>
      <c r="J8" s="47"/>
    </row>
    <row r="9" spans="1:15" s="46" customFormat="1" ht="114.95" customHeight="1">
      <c r="A9" s="51">
        <v>5</v>
      </c>
      <c r="B9" s="94" t="s">
        <v>125</v>
      </c>
      <c r="C9" s="51" t="s">
        <v>126</v>
      </c>
      <c r="D9" s="51">
        <v>5</v>
      </c>
      <c r="E9" s="52" t="s">
        <v>127</v>
      </c>
      <c r="F9" s="52" t="s">
        <v>128</v>
      </c>
      <c r="G9" s="51">
        <v>5</v>
      </c>
      <c r="H9" s="55"/>
      <c r="I9" s="47"/>
      <c r="J9" s="47"/>
    </row>
    <row r="10" spans="1:15" s="46" customFormat="1" ht="97.5" customHeight="1">
      <c r="A10" s="51">
        <v>6</v>
      </c>
      <c r="B10" s="94"/>
      <c r="C10" s="51" t="s">
        <v>129</v>
      </c>
      <c r="D10" s="51">
        <v>6</v>
      </c>
      <c r="E10" s="52" t="s">
        <v>130</v>
      </c>
      <c r="F10" s="52" t="s">
        <v>131</v>
      </c>
      <c r="G10" s="51">
        <v>6</v>
      </c>
      <c r="H10" s="52"/>
      <c r="I10" s="47"/>
      <c r="J10" s="47"/>
    </row>
    <row r="11" spans="1:15" s="46" customFormat="1" ht="156.75" customHeight="1">
      <c r="A11" s="51">
        <v>7</v>
      </c>
      <c r="B11" s="94"/>
      <c r="C11" s="51" t="s">
        <v>132</v>
      </c>
      <c r="D11" s="51">
        <v>12</v>
      </c>
      <c r="E11" s="52" t="s">
        <v>133</v>
      </c>
      <c r="F11" s="55" t="s">
        <v>134</v>
      </c>
      <c r="G11" s="56">
        <v>8</v>
      </c>
      <c r="H11" s="55" t="s">
        <v>135</v>
      </c>
      <c r="I11" s="47"/>
      <c r="J11" s="47"/>
    </row>
    <row r="12" spans="1:15" s="46" customFormat="1" ht="77.25" customHeight="1">
      <c r="A12" s="51">
        <v>8</v>
      </c>
      <c r="B12" s="94"/>
      <c r="C12" s="51" t="s">
        <v>136</v>
      </c>
      <c r="D12" s="51">
        <v>10</v>
      </c>
      <c r="E12" s="53" t="s">
        <v>137</v>
      </c>
      <c r="F12" s="52" t="s">
        <v>138</v>
      </c>
      <c r="G12" s="51">
        <v>9.5</v>
      </c>
      <c r="H12" s="52" t="s">
        <v>139</v>
      </c>
      <c r="I12" s="47"/>
      <c r="J12" s="47"/>
    </row>
    <row r="13" spans="1:15" ht="125.1" customHeight="1">
      <c r="A13" s="51">
        <v>9</v>
      </c>
      <c r="B13" s="94" t="s">
        <v>140</v>
      </c>
      <c r="C13" s="51" t="s">
        <v>141</v>
      </c>
      <c r="D13" s="51">
        <v>10</v>
      </c>
      <c r="E13" s="52" t="s">
        <v>142</v>
      </c>
      <c r="F13" s="52" t="s">
        <v>143</v>
      </c>
      <c r="G13" s="51">
        <v>10</v>
      </c>
      <c r="H13" s="52" t="s">
        <v>144</v>
      </c>
    </row>
    <row r="14" spans="1:15" ht="125.1" customHeight="1">
      <c r="A14" s="51">
        <v>10</v>
      </c>
      <c r="B14" s="94"/>
      <c r="C14" s="51" t="s">
        <v>145</v>
      </c>
      <c r="D14" s="51">
        <v>10</v>
      </c>
      <c r="E14" s="52" t="s">
        <v>146</v>
      </c>
      <c r="F14" s="55" t="s">
        <v>147</v>
      </c>
      <c r="G14" s="56">
        <v>6.9</v>
      </c>
      <c r="H14" s="55" t="s">
        <v>148</v>
      </c>
    </row>
    <row r="15" spans="1:15" ht="137.1" customHeight="1">
      <c r="A15" s="51">
        <v>11</v>
      </c>
      <c r="B15" s="94"/>
      <c r="C15" s="51" t="s">
        <v>149</v>
      </c>
      <c r="D15" s="51">
        <v>5</v>
      </c>
      <c r="E15" s="52" t="s">
        <v>150</v>
      </c>
      <c r="F15" s="55" t="s">
        <v>151</v>
      </c>
      <c r="G15" s="56">
        <v>0</v>
      </c>
      <c r="H15" s="55" t="s">
        <v>152</v>
      </c>
    </row>
    <row r="16" spans="1:15" ht="264.95" customHeight="1">
      <c r="A16" s="51">
        <v>12</v>
      </c>
      <c r="B16" s="94" t="s">
        <v>153</v>
      </c>
      <c r="C16" s="51" t="s">
        <v>154</v>
      </c>
      <c r="D16" s="51">
        <v>10</v>
      </c>
      <c r="E16" s="52" t="s">
        <v>155</v>
      </c>
      <c r="F16" s="55" t="s">
        <v>156</v>
      </c>
      <c r="G16" s="56">
        <v>6</v>
      </c>
      <c r="H16" s="55" t="s">
        <v>157</v>
      </c>
    </row>
    <row r="17" spans="1:9" ht="100.5" customHeight="1">
      <c r="A17" s="51">
        <v>13</v>
      </c>
      <c r="B17" s="94"/>
      <c r="C17" s="51" t="s">
        <v>158</v>
      </c>
      <c r="D17" s="51">
        <v>5</v>
      </c>
      <c r="E17" s="52" t="s">
        <v>159</v>
      </c>
      <c r="F17" s="52" t="s">
        <v>160</v>
      </c>
      <c r="G17" s="51">
        <v>0</v>
      </c>
      <c r="H17" s="52" t="s">
        <v>161</v>
      </c>
      <c r="I17" s="47" t="s">
        <v>162</v>
      </c>
    </row>
    <row r="18" spans="1:9" ht="73.5" customHeight="1">
      <c r="A18" s="51">
        <v>14</v>
      </c>
      <c r="B18" s="94"/>
      <c r="C18" s="51" t="s">
        <v>163</v>
      </c>
      <c r="D18" s="51">
        <v>5</v>
      </c>
      <c r="E18" s="52" t="s">
        <v>164</v>
      </c>
      <c r="F18" s="52" t="s">
        <v>165</v>
      </c>
      <c r="G18" s="51">
        <v>5</v>
      </c>
      <c r="H18" s="52"/>
    </row>
    <row r="19" spans="1:9" ht="25.5" customHeight="1">
      <c r="A19" s="94" t="s">
        <v>166</v>
      </c>
      <c r="B19" s="94"/>
      <c r="C19" s="94"/>
      <c r="D19" s="51">
        <f>SUM(D5:D18)</f>
        <v>100</v>
      </c>
      <c r="E19" s="52"/>
      <c r="F19" s="52" t="s">
        <v>1</v>
      </c>
      <c r="G19" s="58">
        <f>SUM(G5:G18)</f>
        <v>72.900000000000006</v>
      </c>
      <c r="H19" s="52"/>
    </row>
    <row r="20" spans="1:9" ht="135.75" customHeight="1">
      <c r="A20" s="51">
        <v>15</v>
      </c>
      <c r="B20" s="94" t="s">
        <v>167</v>
      </c>
      <c r="C20" s="51" t="s">
        <v>168</v>
      </c>
      <c r="D20" s="51">
        <v>10</v>
      </c>
      <c r="E20" s="52" t="s">
        <v>169</v>
      </c>
      <c r="F20" s="52" t="s">
        <v>170</v>
      </c>
      <c r="G20" s="51">
        <v>4</v>
      </c>
      <c r="H20" s="52" t="s">
        <v>171</v>
      </c>
    </row>
    <row r="21" spans="1:9" ht="77.25" customHeight="1">
      <c r="A21" s="51">
        <v>16</v>
      </c>
      <c r="B21" s="94"/>
      <c r="C21" s="51" t="s">
        <v>172</v>
      </c>
      <c r="D21" s="51">
        <v>10</v>
      </c>
      <c r="E21" s="52" t="s">
        <v>173</v>
      </c>
      <c r="F21" s="52" t="s">
        <v>174</v>
      </c>
      <c r="G21" s="51"/>
      <c r="H21" s="52"/>
    </row>
    <row r="22" spans="1:9" ht="25.5" customHeight="1">
      <c r="A22" s="94" t="s">
        <v>166</v>
      </c>
      <c r="B22" s="94"/>
      <c r="C22" s="94"/>
      <c r="D22" s="51">
        <f>D19+D20-D21</f>
        <v>100</v>
      </c>
      <c r="E22" s="52"/>
      <c r="F22" s="52"/>
      <c r="G22" s="58">
        <f>G19+G20-G21</f>
        <v>76.900000000000006</v>
      </c>
      <c r="H22" s="52"/>
    </row>
  </sheetData>
  <mergeCells count="10">
    <mergeCell ref="A1:C1"/>
    <mergeCell ref="A2:H2"/>
    <mergeCell ref="A3:H3"/>
    <mergeCell ref="A19:C19"/>
    <mergeCell ref="A22:C22"/>
    <mergeCell ref="B9:B12"/>
    <mergeCell ref="B13:B15"/>
    <mergeCell ref="B16:B18"/>
    <mergeCell ref="B20:B21"/>
    <mergeCell ref="B5:B7"/>
  </mergeCells>
  <phoneticPr fontId="17" type="noConversion"/>
  <printOptions horizontalCentered="1"/>
  <pageMargins left="0.55118110236220474" right="0.35433070866141736" top="0.78740157480314965" bottom="0.78740157480314965" header="0.51181102362204722" footer="0.11811023622047245"/>
  <pageSetup paperSize="9" scale="85" fitToHeight="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IT22"/>
  <sheetViews>
    <sheetView topLeftCell="A12" zoomScaleSheetLayoutView="83" workbookViewId="0">
      <selection activeCell="F16" sqref="F16"/>
    </sheetView>
  </sheetViews>
  <sheetFormatPr defaultColWidth="8" defaultRowHeight="12.75"/>
  <cols>
    <col min="1" max="1" width="4.75" style="46" customWidth="1"/>
    <col min="2" max="3" width="9.375" style="45" customWidth="1"/>
    <col min="4" max="4" width="5.625" style="45" customWidth="1"/>
    <col min="5" max="5" width="43.625" style="45" customWidth="1"/>
    <col min="6" max="6" width="57.625" style="45" customWidth="1"/>
    <col min="7" max="7" width="10.375" style="46" customWidth="1"/>
    <col min="8" max="8" width="23.75" style="46" customWidth="1"/>
    <col min="9" max="9" width="7.125" style="47" customWidth="1"/>
    <col min="10" max="10" width="13.5" style="47" customWidth="1"/>
    <col min="11" max="254" width="8" style="46"/>
    <col min="255" max="256" width="8" style="57"/>
    <col min="257" max="257" width="6" style="57" customWidth="1"/>
    <col min="258" max="258" width="5.25" style="57" customWidth="1"/>
    <col min="259" max="259" width="4.625" style="57" customWidth="1"/>
    <col min="260" max="260" width="4.5" style="57" customWidth="1"/>
    <col min="261" max="261" width="8.875" style="57" customWidth="1"/>
    <col min="262" max="262" width="3.5" style="57" customWidth="1"/>
    <col min="263" max="263" width="23.125" style="57" customWidth="1"/>
    <col min="264" max="264" width="45.125" style="57" customWidth="1"/>
    <col min="265" max="265" width="7.125" style="57" customWidth="1"/>
    <col min="266" max="266" width="13.5" style="57" customWidth="1"/>
    <col min="267" max="512" width="8" style="57"/>
    <col min="513" max="513" width="6" style="57" customWidth="1"/>
    <col min="514" max="514" width="5.25" style="57" customWidth="1"/>
    <col min="515" max="515" width="4.625" style="57" customWidth="1"/>
    <col min="516" max="516" width="4.5" style="57" customWidth="1"/>
    <col min="517" max="517" width="8.875" style="57" customWidth="1"/>
    <col min="518" max="518" width="3.5" style="57" customWidth="1"/>
    <col min="519" max="519" width="23.125" style="57" customWidth="1"/>
    <col min="520" max="520" width="45.125" style="57" customWidth="1"/>
    <col min="521" max="521" width="7.125" style="57" customWidth="1"/>
    <col min="522" max="522" width="13.5" style="57" customWidth="1"/>
    <col min="523" max="768" width="8" style="57"/>
    <col min="769" max="769" width="6" style="57" customWidth="1"/>
    <col min="770" max="770" width="5.25" style="57" customWidth="1"/>
    <col min="771" max="771" width="4.625" style="57" customWidth="1"/>
    <col min="772" max="772" width="4.5" style="57" customWidth="1"/>
    <col min="773" max="773" width="8.875" style="57" customWidth="1"/>
    <col min="774" max="774" width="3.5" style="57" customWidth="1"/>
    <col min="775" max="775" width="23.125" style="57" customWidth="1"/>
    <col min="776" max="776" width="45.125" style="57" customWidth="1"/>
    <col min="777" max="777" width="7.125" style="57" customWidth="1"/>
    <col min="778" max="778" width="13.5" style="57" customWidth="1"/>
    <col min="779" max="1024" width="8" style="57"/>
    <col min="1025" max="1025" width="6" style="57" customWidth="1"/>
    <col min="1026" max="1026" width="5.25" style="57" customWidth="1"/>
    <col min="1027" max="1027" width="4.625" style="57" customWidth="1"/>
    <col min="1028" max="1028" width="4.5" style="57" customWidth="1"/>
    <col min="1029" max="1029" width="8.875" style="57" customWidth="1"/>
    <col min="1030" max="1030" width="3.5" style="57" customWidth="1"/>
    <col min="1031" max="1031" width="23.125" style="57" customWidth="1"/>
    <col min="1032" max="1032" width="45.125" style="57" customWidth="1"/>
    <col min="1033" max="1033" width="7.125" style="57" customWidth="1"/>
    <col min="1034" max="1034" width="13.5" style="57" customWidth="1"/>
    <col min="1035" max="1280" width="8" style="57"/>
    <col min="1281" max="1281" width="6" style="57" customWidth="1"/>
    <col min="1282" max="1282" width="5.25" style="57" customWidth="1"/>
    <col min="1283" max="1283" width="4.625" style="57" customWidth="1"/>
    <col min="1284" max="1284" width="4.5" style="57" customWidth="1"/>
    <col min="1285" max="1285" width="8.875" style="57" customWidth="1"/>
    <col min="1286" max="1286" width="3.5" style="57" customWidth="1"/>
    <col min="1287" max="1287" width="23.125" style="57" customWidth="1"/>
    <col min="1288" max="1288" width="45.125" style="57" customWidth="1"/>
    <col min="1289" max="1289" width="7.125" style="57" customWidth="1"/>
    <col min="1290" max="1290" width="13.5" style="57" customWidth="1"/>
    <col min="1291" max="1536" width="8" style="57"/>
    <col min="1537" max="1537" width="6" style="57" customWidth="1"/>
    <col min="1538" max="1538" width="5.25" style="57" customWidth="1"/>
    <col min="1539" max="1539" width="4.625" style="57" customWidth="1"/>
    <col min="1540" max="1540" width="4.5" style="57" customWidth="1"/>
    <col min="1541" max="1541" width="8.875" style="57" customWidth="1"/>
    <col min="1542" max="1542" width="3.5" style="57" customWidth="1"/>
    <col min="1543" max="1543" width="23.125" style="57" customWidth="1"/>
    <col min="1544" max="1544" width="45.125" style="57" customWidth="1"/>
    <col min="1545" max="1545" width="7.125" style="57" customWidth="1"/>
    <col min="1546" max="1546" width="13.5" style="57" customWidth="1"/>
    <col min="1547" max="1792" width="8" style="57"/>
    <col min="1793" max="1793" width="6" style="57" customWidth="1"/>
    <col min="1794" max="1794" width="5.25" style="57" customWidth="1"/>
    <col min="1795" max="1795" width="4.625" style="57" customWidth="1"/>
    <col min="1796" max="1796" width="4.5" style="57" customWidth="1"/>
    <col min="1797" max="1797" width="8.875" style="57" customWidth="1"/>
    <col min="1798" max="1798" width="3.5" style="57" customWidth="1"/>
    <col min="1799" max="1799" width="23.125" style="57" customWidth="1"/>
    <col min="1800" max="1800" width="45.125" style="57" customWidth="1"/>
    <col min="1801" max="1801" width="7.125" style="57" customWidth="1"/>
    <col min="1802" max="1802" width="13.5" style="57" customWidth="1"/>
    <col min="1803" max="2048" width="8" style="57"/>
    <col min="2049" max="2049" width="6" style="57" customWidth="1"/>
    <col min="2050" max="2050" width="5.25" style="57" customWidth="1"/>
    <col min="2051" max="2051" width="4.625" style="57" customWidth="1"/>
    <col min="2052" max="2052" width="4.5" style="57" customWidth="1"/>
    <col min="2053" max="2053" width="8.875" style="57" customWidth="1"/>
    <col min="2054" max="2054" width="3.5" style="57" customWidth="1"/>
    <col min="2055" max="2055" width="23.125" style="57" customWidth="1"/>
    <col min="2056" max="2056" width="45.125" style="57" customWidth="1"/>
    <col min="2057" max="2057" width="7.125" style="57" customWidth="1"/>
    <col min="2058" max="2058" width="13.5" style="57" customWidth="1"/>
    <col min="2059" max="2304" width="8" style="57"/>
    <col min="2305" max="2305" width="6" style="57" customWidth="1"/>
    <col min="2306" max="2306" width="5.25" style="57" customWidth="1"/>
    <col min="2307" max="2307" width="4.625" style="57" customWidth="1"/>
    <col min="2308" max="2308" width="4.5" style="57" customWidth="1"/>
    <col min="2309" max="2309" width="8.875" style="57" customWidth="1"/>
    <col min="2310" max="2310" width="3.5" style="57" customWidth="1"/>
    <col min="2311" max="2311" width="23.125" style="57" customWidth="1"/>
    <col min="2312" max="2312" width="45.125" style="57" customWidth="1"/>
    <col min="2313" max="2313" width="7.125" style="57" customWidth="1"/>
    <col min="2314" max="2314" width="13.5" style="57" customWidth="1"/>
    <col min="2315" max="2560" width="8" style="57"/>
    <col min="2561" max="2561" width="6" style="57" customWidth="1"/>
    <col min="2562" max="2562" width="5.25" style="57" customWidth="1"/>
    <col min="2563" max="2563" width="4.625" style="57" customWidth="1"/>
    <col min="2564" max="2564" width="4.5" style="57" customWidth="1"/>
    <col min="2565" max="2565" width="8.875" style="57" customWidth="1"/>
    <col min="2566" max="2566" width="3.5" style="57" customWidth="1"/>
    <col min="2567" max="2567" width="23.125" style="57" customWidth="1"/>
    <col min="2568" max="2568" width="45.125" style="57" customWidth="1"/>
    <col min="2569" max="2569" width="7.125" style="57" customWidth="1"/>
    <col min="2570" max="2570" width="13.5" style="57" customWidth="1"/>
    <col min="2571" max="2816" width="8" style="57"/>
    <col min="2817" max="2817" width="6" style="57" customWidth="1"/>
    <col min="2818" max="2818" width="5.25" style="57" customWidth="1"/>
    <col min="2819" max="2819" width="4.625" style="57" customWidth="1"/>
    <col min="2820" max="2820" width="4.5" style="57" customWidth="1"/>
    <col min="2821" max="2821" width="8.875" style="57" customWidth="1"/>
    <col min="2822" max="2822" width="3.5" style="57" customWidth="1"/>
    <col min="2823" max="2823" width="23.125" style="57" customWidth="1"/>
    <col min="2824" max="2824" width="45.125" style="57" customWidth="1"/>
    <col min="2825" max="2825" width="7.125" style="57" customWidth="1"/>
    <col min="2826" max="2826" width="13.5" style="57" customWidth="1"/>
    <col min="2827" max="3072" width="8" style="57"/>
    <col min="3073" max="3073" width="6" style="57" customWidth="1"/>
    <col min="3074" max="3074" width="5.25" style="57" customWidth="1"/>
    <col min="3075" max="3075" width="4.625" style="57" customWidth="1"/>
    <col min="3076" max="3076" width="4.5" style="57" customWidth="1"/>
    <col min="3077" max="3077" width="8.875" style="57" customWidth="1"/>
    <col min="3078" max="3078" width="3.5" style="57" customWidth="1"/>
    <col min="3079" max="3079" width="23.125" style="57" customWidth="1"/>
    <col min="3080" max="3080" width="45.125" style="57" customWidth="1"/>
    <col min="3081" max="3081" width="7.125" style="57" customWidth="1"/>
    <col min="3082" max="3082" width="13.5" style="57" customWidth="1"/>
    <col min="3083" max="3328" width="8" style="57"/>
    <col min="3329" max="3329" width="6" style="57" customWidth="1"/>
    <col min="3330" max="3330" width="5.25" style="57" customWidth="1"/>
    <col min="3331" max="3331" width="4.625" style="57" customWidth="1"/>
    <col min="3332" max="3332" width="4.5" style="57" customWidth="1"/>
    <col min="3333" max="3333" width="8.875" style="57" customWidth="1"/>
    <col min="3334" max="3334" width="3.5" style="57" customWidth="1"/>
    <col min="3335" max="3335" width="23.125" style="57" customWidth="1"/>
    <col min="3336" max="3336" width="45.125" style="57" customWidth="1"/>
    <col min="3337" max="3337" width="7.125" style="57" customWidth="1"/>
    <col min="3338" max="3338" width="13.5" style="57" customWidth="1"/>
    <col min="3339" max="3584" width="8" style="57"/>
    <col min="3585" max="3585" width="6" style="57" customWidth="1"/>
    <col min="3586" max="3586" width="5.25" style="57" customWidth="1"/>
    <col min="3587" max="3587" width="4.625" style="57" customWidth="1"/>
    <col min="3588" max="3588" width="4.5" style="57" customWidth="1"/>
    <col min="3589" max="3589" width="8.875" style="57" customWidth="1"/>
    <col min="3590" max="3590" width="3.5" style="57" customWidth="1"/>
    <col min="3591" max="3591" width="23.125" style="57" customWidth="1"/>
    <col min="3592" max="3592" width="45.125" style="57" customWidth="1"/>
    <col min="3593" max="3593" width="7.125" style="57" customWidth="1"/>
    <col min="3594" max="3594" width="13.5" style="57" customWidth="1"/>
    <col min="3595" max="3840" width="8" style="57"/>
    <col min="3841" max="3841" width="6" style="57" customWidth="1"/>
    <col min="3842" max="3842" width="5.25" style="57" customWidth="1"/>
    <col min="3843" max="3843" width="4.625" style="57" customWidth="1"/>
    <col min="3844" max="3844" width="4.5" style="57" customWidth="1"/>
    <col min="3845" max="3845" width="8.875" style="57" customWidth="1"/>
    <col min="3846" max="3846" width="3.5" style="57" customWidth="1"/>
    <col min="3847" max="3847" width="23.125" style="57" customWidth="1"/>
    <col min="3848" max="3848" width="45.125" style="57" customWidth="1"/>
    <col min="3849" max="3849" width="7.125" style="57" customWidth="1"/>
    <col min="3850" max="3850" width="13.5" style="57" customWidth="1"/>
    <col min="3851" max="4096" width="8" style="57"/>
    <col min="4097" max="4097" width="6" style="57" customWidth="1"/>
    <col min="4098" max="4098" width="5.25" style="57" customWidth="1"/>
    <col min="4099" max="4099" width="4.625" style="57" customWidth="1"/>
    <col min="4100" max="4100" width="4.5" style="57" customWidth="1"/>
    <col min="4101" max="4101" width="8.875" style="57" customWidth="1"/>
    <col min="4102" max="4102" width="3.5" style="57" customWidth="1"/>
    <col min="4103" max="4103" width="23.125" style="57" customWidth="1"/>
    <col min="4104" max="4104" width="45.125" style="57" customWidth="1"/>
    <col min="4105" max="4105" width="7.125" style="57" customWidth="1"/>
    <col min="4106" max="4106" width="13.5" style="57" customWidth="1"/>
    <col min="4107" max="4352" width="8" style="57"/>
    <col min="4353" max="4353" width="6" style="57" customWidth="1"/>
    <col min="4354" max="4354" width="5.25" style="57" customWidth="1"/>
    <col min="4355" max="4355" width="4.625" style="57" customWidth="1"/>
    <col min="4356" max="4356" width="4.5" style="57" customWidth="1"/>
    <col min="4357" max="4357" width="8.875" style="57" customWidth="1"/>
    <col min="4358" max="4358" width="3.5" style="57" customWidth="1"/>
    <col min="4359" max="4359" width="23.125" style="57" customWidth="1"/>
    <col min="4360" max="4360" width="45.125" style="57" customWidth="1"/>
    <col min="4361" max="4361" width="7.125" style="57" customWidth="1"/>
    <col min="4362" max="4362" width="13.5" style="57" customWidth="1"/>
    <col min="4363" max="4608" width="8" style="57"/>
    <col min="4609" max="4609" width="6" style="57" customWidth="1"/>
    <col min="4610" max="4610" width="5.25" style="57" customWidth="1"/>
    <col min="4611" max="4611" width="4.625" style="57" customWidth="1"/>
    <col min="4612" max="4612" width="4.5" style="57" customWidth="1"/>
    <col min="4613" max="4613" width="8.875" style="57" customWidth="1"/>
    <col min="4614" max="4614" width="3.5" style="57" customWidth="1"/>
    <col min="4615" max="4615" width="23.125" style="57" customWidth="1"/>
    <col min="4616" max="4616" width="45.125" style="57" customWidth="1"/>
    <col min="4617" max="4617" width="7.125" style="57" customWidth="1"/>
    <col min="4618" max="4618" width="13.5" style="57" customWidth="1"/>
    <col min="4619" max="4864" width="8" style="57"/>
    <col min="4865" max="4865" width="6" style="57" customWidth="1"/>
    <col min="4866" max="4866" width="5.25" style="57" customWidth="1"/>
    <col min="4867" max="4867" width="4.625" style="57" customWidth="1"/>
    <col min="4868" max="4868" width="4.5" style="57" customWidth="1"/>
    <col min="4869" max="4869" width="8.875" style="57" customWidth="1"/>
    <col min="4870" max="4870" width="3.5" style="57" customWidth="1"/>
    <col min="4871" max="4871" width="23.125" style="57" customWidth="1"/>
    <col min="4872" max="4872" width="45.125" style="57" customWidth="1"/>
    <col min="4873" max="4873" width="7.125" style="57" customWidth="1"/>
    <col min="4874" max="4874" width="13.5" style="57" customWidth="1"/>
    <col min="4875" max="5120" width="8" style="57"/>
    <col min="5121" max="5121" width="6" style="57" customWidth="1"/>
    <col min="5122" max="5122" width="5.25" style="57" customWidth="1"/>
    <col min="5123" max="5123" width="4.625" style="57" customWidth="1"/>
    <col min="5124" max="5124" width="4.5" style="57" customWidth="1"/>
    <col min="5125" max="5125" width="8.875" style="57" customWidth="1"/>
    <col min="5126" max="5126" width="3.5" style="57" customWidth="1"/>
    <col min="5127" max="5127" width="23.125" style="57" customWidth="1"/>
    <col min="5128" max="5128" width="45.125" style="57" customWidth="1"/>
    <col min="5129" max="5129" width="7.125" style="57" customWidth="1"/>
    <col min="5130" max="5130" width="13.5" style="57" customWidth="1"/>
    <col min="5131" max="5376" width="8" style="57"/>
    <col min="5377" max="5377" width="6" style="57" customWidth="1"/>
    <col min="5378" max="5378" width="5.25" style="57" customWidth="1"/>
    <col min="5379" max="5379" width="4.625" style="57" customWidth="1"/>
    <col min="5380" max="5380" width="4.5" style="57" customWidth="1"/>
    <col min="5381" max="5381" width="8.875" style="57" customWidth="1"/>
    <col min="5382" max="5382" width="3.5" style="57" customWidth="1"/>
    <col min="5383" max="5383" width="23.125" style="57" customWidth="1"/>
    <col min="5384" max="5384" width="45.125" style="57" customWidth="1"/>
    <col min="5385" max="5385" width="7.125" style="57" customWidth="1"/>
    <col min="5386" max="5386" width="13.5" style="57" customWidth="1"/>
    <col min="5387" max="5632" width="8" style="57"/>
    <col min="5633" max="5633" width="6" style="57" customWidth="1"/>
    <col min="5634" max="5634" width="5.25" style="57" customWidth="1"/>
    <col min="5635" max="5635" width="4.625" style="57" customWidth="1"/>
    <col min="5636" max="5636" width="4.5" style="57" customWidth="1"/>
    <col min="5637" max="5637" width="8.875" style="57" customWidth="1"/>
    <col min="5638" max="5638" width="3.5" style="57" customWidth="1"/>
    <col min="5639" max="5639" width="23.125" style="57" customWidth="1"/>
    <col min="5640" max="5640" width="45.125" style="57" customWidth="1"/>
    <col min="5641" max="5641" width="7.125" style="57" customWidth="1"/>
    <col min="5642" max="5642" width="13.5" style="57" customWidth="1"/>
    <col min="5643" max="5888" width="8" style="57"/>
    <col min="5889" max="5889" width="6" style="57" customWidth="1"/>
    <col min="5890" max="5890" width="5.25" style="57" customWidth="1"/>
    <col min="5891" max="5891" width="4.625" style="57" customWidth="1"/>
    <col min="5892" max="5892" width="4.5" style="57" customWidth="1"/>
    <col min="5893" max="5893" width="8.875" style="57" customWidth="1"/>
    <col min="5894" max="5894" width="3.5" style="57" customWidth="1"/>
    <col min="5895" max="5895" width="23.125" style="57" customWidth="1"/>
    <col min="5896" max="5896" width="45.125" style="57" customWidth="1"/>
    <col min="5897" max="5897" width="7.125" style="57" customWidth="1"/>
    <col min="5898" max="5898" width="13.5" style="57" customWidth="1"/>
    <col min="5899" max="6144" width="8" style="57"/>
    <col min="6145" max="6145" width="6" style="57" customWidth="1"/>
    <col min="6146" max="6146" width="5.25" style="57" customWidth="1"/>
    <col min="6147" max="6147" width="4.625" style="57" customWidth="1"/>
    <col min="6148" max="6148" width="4.5" style="57" customWidth="1"/>
    <col min="6149" max="6149" width="8.875" style="57" customWidth="1"/>
    <col min="6150" max="6150" width="3.5" style="57" customWidth="1"/>
    <col min="6151" max="6151" width="23.125" style="57" customWidth="1"/>
    <col min="6152" max="6152" width="45.125" style="57" customWidth="1"/>
    <col min="6153" max="6153" width="7.125" style="57" customWidth="1"/>
    <col min="6154" max="6154" width="13.5" style="57" customWidth="1"/>
    <col min="6155" max="6400" width="8" style="57"/>
    <col min="6401" max="6401" width="6" style="57" customWidth="1"/>
    <col min="6402" max="6402" width="5.25" style="57" customWidth="1"/>
    <col min="6403" max="6403" width="4.625" style="57" customWidth="1"/>
    <col min="6404" max="6404" width="4.5" style="57" customWidth="1"/>
    <col min="6405" max="6405" width="8.875" style="57" customWidth="1"/>
    <col min="6406" max="6406" width="3.5" style="57" customWidth="1"/>
    <col min="6407" max="6407" width="23.125" style="57" customWidth="1"/>
    <col min="6408" max="6408" width="45.125" style="57" customWidth="1"/>
    <col min="6409" max="6409" width="7.125" style="57" customWidth="1"/>
    <col min="6410" max="6410" width="13.5" style="57" customWidth="1"/>
    <col min="6411" max="6656" width="8" style="57"/>
    <col min="6657" max="6657" width="6" style="57" customWidth="1"/>
    <col min="6658" max="6658" width="5.25" style="57" customWidth="1"/>
    <col min="6659" max="6659" width="4.625" style="57" customWidth="1"/>
    <col min="6660" max="6660" width="4.5" style="57" customWidth="1"/>
    <col min="6661" max="6661" width="8.875" style="57" customWidth="1"/>
    <col min="6662" max="6662" width="3.5" style="57" customWidth="1"/>
    <col min="6663" max="6663" width="23.125" style="57" customWidth="1"/>
    <col min="6664" max="6664" width="45.125" style="57" customWidth="1"/>
    <col min="6665" max="6665" width="7.125" style="57" customWidth="1"/>
    <col min="6666" max="6666" width="13.5" style="57" customWidth="1"/>
    <col min="6667" max="6912" width="8" style="57"/>
    <col min="6913" max="6913" width="6" style="57" customWidth="1"/>
    <col min="6914" max="6914" width="5.25" style="57" customWidth="1"/>
    <col min="6915" max="6915" width="4.625" style="57" customWidth="1"/>
    <col min="6916" max="6916" width="4.5" style="57" customWidth="1"/>
    <col min="6917" max="6917" width="8.875" style="57" customWidth="1"/>
    <col min="6918" max="6918" width="3.5" style="57" customWidth="1"/>
    <col min="6919" max="6919" width="23.125" style="57" customWidth="1"/>
    <col min="6920" max="6920" width="45.125" style="57" customWidth="1"/>
    <col min="6921" max="6921" width="7.125" style="57" customWidth="1"/>
    <col min="6922" max="6922" width="13.5" style="57" customWidth="1"/>
    <col min="6923" max="7168" width="8" style="57"/>
    <col min="7169" max="7169" width="6" style="57" customWidth="1"/>
    <col min="7170" max="7170" width="5.25" style="57" customWidth="1"/>
    <col min="7171" max="7171" width="4.625" style="57" customWidth="1"/>
    <col min="7172" max="7172" width="4.5" style="57" customWidth="1"/>
    <col min="7173" max="7173" width="8.875" style="57" customWidth="1"/>
    <col min="7174" max="7174" width="3.5" style="57" customWidth="1"/>
    <col min="7175" max="7175" width="23.125" style="57" customWidth="1"/>
    <col min="7176" max="7176" width="45.125" style="57" customWidth="1"/>
    <col min="7177" max="7177" width="7.125" style="57" customWidth="1"/>
    <col min="7178" max="7178" width="13.5" style="57" customWidth="1"/>
    <col min="7179" max="7424" width="8" style="57"/>
    <col min="7425" max="7425" width="6" style="57" customWidth="1"/>
    <col min="7426" max="7426" width="5.25" style="57" customWidth="1"/>
    <col min="7427" max="7427" width="4.625" style="57" customWidth="1"/>
    <col min="7428" max="7428" width="4.5" style="57" customWidth="1"/>
    <col min="7429" max="7429" width="8.875" style="57" customWidth="1"/>
    <col min="7430" max="7430" width="3.5" style="57" customWidth="1"/>
    <col min="7431" max="7431" width="23.125" style="57" customWidth="1"/>
    <col min="7432" max="7432" width="45.125" style="57" customWidth="1"/>
    <col min="7433" max="7433" width="7.125" style="57" customWidth="1"/>
    <col min="7434" max="7434" width="13.5" style="57" customWidth="1"/>
    <col min="7435" max="7680" width="8" style="57"/>
    <col min="7681" max="7681" width="6" style="57" customWidth="1"/>
    <col min="7682" max="7682" width="5.25" style="57" customWidth="1"/>
    <col min="7683" max="7683" width="4.625" style="57" customWidth="1"/>
    <col min="7684" max="7684" width="4.5" style="57" customWidth="1"/>
    <col min="7685" max="7685" width="8.875" style="57" customWidth="1"/>
    <col min="7686" max="7686" width="3.5" style="57" customWidth="1"/>
    <col min="7687" max="7687" width="23.125" style="57" customWidth="1"/>
    <col min="7688" max="7688" width="45.125" style="57" customWidth="1"/>
    <col min="7689" max="7689" width="7.125" style="57" customWidth="1"/>
    <col min="7690" max="7690" width="13.5" style="57" customWidth="1"/>
    <col min="7691" max="7936" width="8" style="57"/>
    <col min="7937" max="7937" width="6" style="57" customWidth="1"/>
    <col min="7938" max="7938" width="5.25" style="57" customWidth="1"/>
    <col min="7939" max="7939" width="4.625" style="57" customWidth="1"/>
    <col min="7940" max="7940" width="4.5" style="57" customWidth="1"/>
    <col min="7941" max="7941" width="8.875" style="57" customWidth="1"/>
    <col min="7942" max="7942" width="3.5" style="57" customWidth="1"/>
    <col min="7943" max="7943" width="23.125" style="57" customWidth="1"/>
    <col min="7944" max="7944" width="45.125" style="57" customWidth="1"/>
    <col min="7945" max="7945" width="7.125" style="57" customWidth="1"/>
    <col min="7946" max="7946" width="13.5" style="57" customWidth="1"/>
    <col min="7947" max="8192" width="8" style="57"/>
    <col min="8193" max="8193" width="6" style="57" customWidth="1"/>
    <col min="8194" max="8194" width="5.25" style="57" customWidth="1"/>
    <col min="8195" max="8195" width="4.625" style="57" customWidth="1"/>
    <col min="8196" max="8196" width="4.5" style="57" customWidth="1"/>
    <col min="8197" max="8197" width="8.875" style="57" customWidth="1"/>
    <col min="8198" max="8198" width="3.5" style="57" customWidth="1"/>
    <col min="8199" max="8199" width="23.125" style="57" customWidth="1"/>
    <col min="8200" max="8200" width="45.125" style="57" customWidth="1"/>
    <col min="8201" max="8201" width="7.125" style="57" customWidth="1"/>
    <col min="8202" max="8202" width="13.5" style="57" customWidth="1"/>
    <col min="8203" max="8448" width="8" style="57"/>
    <col min="8449" max="8449" width="6" style="57" customWidth="1"/>
    <col min="8450" max="8450" width="5.25" style="57" customWidth="1"/>
    <col min="8451" max="8451" width="4.625" style="57" customWidth="1"/>
    <col min="8452" max="8452" width="4.5" style="57" customWidth="1"/>
    <col min="8453" max="8453" width="8.875" style="57" customWidth="1"/>
    <col min="8454" max="8454" width="3.5" style="57" customWidth="1"/>
    <col min="8455" max="8455" width="23.125" style="57" customWidth="1"/>
    <col min="8456" max="8456" width="45.125" style="57" customWidth="1"/>
    <col min="8457" max="8457" width="7.125" style="57" customWidth="1"/>
    <col min="8458" max="8458" width="13.5" style="57" customWidth="1"/>
    <col min="8459" max="8704" width="8" style="57"/>
    <col min="8705" max="8705" width="6" style="57" customWidth="1"/>
    <col min="8706" max="8706" width="5.25" style="57" customWidth="1"/>
    <col min="8707" max="8707" width="4.625" style="57" customWidth="1"/>
    <col min="8708" max="8708" width="4.5" style="57" customWidth="1"/>
    <col min="8709" max="8709" width="8.875" style="57" customWidth="1"/>
    <col min="8710" max="8710" width="3.5" style="57" customWidth="1"/>
    <col min="8711" max="8711" width="23.125" style="57" customWidth="1"/>
    <col min="8712" max="8712" width="45.125" style="57" customWidth="1"/>
    <col min="8713" max="8713" width="7.125" style="57" customWidth="1"/>
    <col min="8714" max="8714" width="13.5" style="57" customWidth="1"/>
    <col min="8715" max="8960" width="8" style="57"/>
    <col min="8961" max="8961" width="6" style="57" customWidth="1"/>
    <col min="8962" max="8962" width="5.25" style="57" customWidth="1"/>
    <col min="8963" max="8963" width="4.625" style="57" customWidth="1"/>
    <col min="8964" max="8964" width="4.5" style="57" customWidth="1"/>
    <col min="8965" max="8965" width="8.875" style="57" customWidth="1"/>
    <col min="8966" max="8966" width="3.5" style="57" customWidth="1"/>
    <col min="8967" max="8967" width="23.125" style="57" customWidth="1"/>
    <col min="8968" max="8968" width="45.125" style="57" customWidth="1"/>
    <col min="8969" max="8969" width="7.125" style="57" customWidth="1"/>
    <col min="8970" max="8970" width="13.5" style="57" customWidth="1"/>
    <col min="8971" max="9216" width="8" style="57"/>
    <col min="9217" max="9217" width="6" style="57" customWidth="1"/>
    <col min="9218" max="9218" width="5.25" style="57" customWidth="1"/>
    <col min="9219" max="9219" width="4.625" style="57" customWidth="1"/>
    <col min="9220" max="9220" width="4.5" style="57" customWidth="1"/>
    <col min="9221" max="9221" width="8.875" style="57" customWidth="1"/>
    <col min="9222" max="9222" width="3.5" style="57" customWidth="1"/>
    <col min="9223" max="9223" width="23.125" style="57" customWidth="1"/>
    <col min="9224" max="9224" width="45.125" style="57" customWidth="1"/>
    <col min="9225" max="9225" width="7.125" style="57" customWidth="1"/>
    <col min="9226" max="9226" width="13.5" style="57" customWidth="1"/>
    <col min="9227" max="9472" width="8" style="57"/>
    <col min="9473" max="9473" width="6" style="57" customWidth="1"/>
    <col min="9474" max="9474" width="5.25" style="57" customWidth="1"/>
    <col min="9475" max="9475" width="4.625" style="57" customWidth="1"/>
    <col min="9476" max="9476" width="4.5" style="57" customWidth="1"/>
    <col min="9477" max="9477" width="8.875" style="57" customWidth="1"/>
    <col min="9478" max="9478" width="3.5" style="57" customWidth="1"/>
    <col min="9479" max="9479" width="23.125" style="57" customWidth="1"/>
    <col min="9480" max="9480" width="45.125" style="57" customWidth="1"/>
    <col min="9481" max="9481" width="7.125" style="57" customWidth="1"/>
    <col min="9482" max="9482" width="13.5" style="57" customWidth="1"/>
    <col min="9483" max="9728" width="8" style="57"/>
    <col min="9729" max="9729" width="6" style="57" customWidth="1"/>
    <col min="9730" max="9730" width="5.25" style="57" customWidth="1"/>
    <col min="9731" max="9731" width="4.625" style="57" customWidth="1"/>
    <col min="9732" max="9732" width="4.5" style="57" customWidth="1"/>
    <col min="9733" max="9733" width="8.875" style="57" customWidth="1"/>
    <col min="9734" max="9734" width="3.5" style="57" customWidth="1"/>
    <col min="9735" max="9735" width="23.125" style="57" customWidth="1"/>
    <col min="9736" max="9736" width="45.125" style="57" customWidth="1"/>
    <col min="9737" max="9737" width="7.125" style="57" customWidth="1"/>
    <col min="9738" max="9738" width="13.5" style="57" customWidth="1"/>
    <col min="9739" max="9984" width="8" style="57"/>
    <col min="9985" max="9985" width="6" style="57" customWidth="1"/>
    <col min="9986" max="9986" width="5.25" style="57" customWidth="1"/>
    <col min="9987" max="9987" width="4.625" style="57" customWidth="1"/>
    <col min="9988" max="9988" width="4.5" style="57" customWidth="1"/>
    <col min="9989" max="9989" width="8.875" style="57" customWidth="1"/>
    <col min="9990" max="9990" width="3.5" style="57" customWidth="1"/>
    <col min="9991" max="9991" width="23.125" style="57" customWidth="1"/>
    <col min="9992" max="9992" width="45.125" style="57" customWidth="1"/>
    <col min="9993" max="9993" width="7.125" style="57" customWidth="1"/>
    <col min="9994" max="9994" width="13.5" style="57" customWidth="1"/>
    <col min="9995" max="10240" width="8" style="57"/>
    <col min="10241" max="10241" width="6" style="57" customWidth="1"/>
    <col min="10242" max="10242" width="5.25" style="57" customWidth="1"/>
    <col min="10243" max="10243" width="4.625" style="57" customWidth="1"/>
    <col min="10244" max="10244" width="4.5" style="57" customWidth="1"/>
    <col min="10245" max="10245" width="8.875" style="57" customWidth="1"/>
    <col min="10246" max="10246" width="3.5" style="57" customWidth="1"/>
    <col min="10247" max="10247" width="23.125" style="57" customWidth="1"/>
    <col min="10248" max="10248" width="45.125" style="57" customWidth="1"/>
    <col min="10249" max="10249" width="7.125" style="57" customWidth="1"/>
    <col min="10250" max="10250" width="13.5" style="57" customWidth="1"/>
    <col min="10251" max="10496" width="8" style="57"/>
    <col min="10497" max="10497" width="6" style="57" customWidth="1"/>
    <col min="10498" max="10498" width="5.25" style="57" customWidth="1"/>
    <col min="10499" max="10499" width="4.625" style="57" customWidth="1"/>
    <col min="10500" max="10500" width="4.5" style="57" customWidth="1"/>
    <col min="10501" max="10501" width="8.875" style="57" customWidth="1"/>
    <col min="10502" max="10502" width="3.5" style="57" customWidth="1"/>
    <col min="10503" max="10503" width="23.125" style="57" customWidth="1"/>
    <col min="10504" max="10504" width="45.125" style="57" customWidth="1"/>
    <col min="10505" max="10505" width="7.125" style="57" customWidth="1"/>
    <col min="10506" max="10506" width="13.5" style="57" customWidth="1"/>
    <col min="10507" max="10752" width="8" style="57"/>
    <col min="10753" max="10753" width="6" style="57" customWidth="1"/>
    <col min="10754" max="10754" width="5.25" style="57" customWidth="1"/>
    <col min="10755" max="10755" width="4.625" style="57" customWidth="1"/>
    <col min="10756" max="10756" width="4.5" style="57" customWidth="1"/>
    <col min="10757" max="10757" width="8.875" style="57" customWidth="1"/>
    <col min="10758" max="10758" width="3.5" style="57" customWidth="1"/>
    <col min="10759" max="10759" width="23.125" style="57" customWidth="1"/>
    <col min="10760" max="10760" width="45.125" style="57" customWidth="1"/>
    <col min="10761" max="10761" width="7.125" style="57" customWidth="1"/>
    <col min="10762" max="10762" width="13.5" style="57" customWidth="1"/>
    <col min="10763" max="11008" width="8" style="57"/>
    <col min="11009" max="11009" width="6" style="57" customWidth="1"/>
    <col min="11010" max="11010" width="5.25" style="57" customWidth="1"/>
    <col min="11011" max="11011" width="4.625" style="57" customWidth="1"/>
    <col min="11012" max="11012" width="4.5" style="57" customWidth="1"/>
    <col min="11013" max="11013" width="8.875" style="57" customWidth="1"/>
    <col min="11014" max="11014" width="3.5" style="57" customWidth="1"/>
    <col min="11015" max="11015" width="23.125" style="57" customWidth="1"/>
    <col min="11016" max="11016" width="45.125" style="57" customWidth="1"/>
    <col min="11017" max="11017" width="7.125" style="57" customWidth="1"/>
    <col min="11018" max="11018" width="13.5" style="57" customWidth="1"/>
    <col min="11019" max="11264" width="8" style="57"/>
    <col min="11265" max="11265" width="6" style="57" customWidth="1"/>
    <col min="11266" max="11266" width="5.25" style="57" customWidth="1"/>
    <col min="11267" max="11267" width="4.625" style="57" customWidth="1"/>
    <col min="11268" max="11268" width="4.5" style="57" customWidth="1"/>
    <col min="11269" max="11269" width="8.875" style="57" customWidth="1"/>
    <col min="11270" max="11270" width="3.5" style="57" customWidth="1"/>
    <col min="11271" max="11271" width="23.125" style="57" customWidth="1"/>
    <col min="11272" max="11272" width="45.125" style="57" customWidth="1"/>
    <col min="11273" max="11273" width="7.125" style="57" customWidth="1"/>
    <col min="11274" max="11274" width="13.5" style="57" customWidth="1"/>
    <col min="11275" max="11520" width="8" style="57"/>
    <col min="11521" max="11521" width="6" style="57" customWidth="1"/>
    <col min="11522" max="11522" width="5.25" style="57" customWidth="1"/>
    <col min="11523" max="11523" width="4.625" style="57" customWidth="1"/>
    <col min="11524" max="11524" width="4.5" style="57" customWidth="1"/>
    <col min="11525" max="11525" width="8.875" style="57" customWidth="1"/>
    <col min="11526" max="11526" width="3.5" style="57" customWidth="1"/>
    <col min="11527" max="11527" width="23.125" style="57" customWidth="1"/>
    <col min="11528" max="11528" width="45.125" style="57" customWidth="1"/>
    <col min="11529" max="11529" width="7.125" style="57" customWidth="1"/>
    <col min="11530" max="11530" width="13.5" style="57" customWidth="1"/>
    <col min="11531" max="11776" width="8" style="57"/>
    <col min="11777" max="11777" width="6" style="57" customWidth="1"/>
    <col min="11778" max="11778" width="5.25" style="57" customWidth="1"/>
    <col min="11779" max="11779" width="4.625" style="57" customWidth="1"/>
    <col min="11780" max="11780" width="4.5" style="57" customWidth="1"/>
    <col min="11781" max="11781" width="8.875" style="57" customWidth="1"/>
    <col min="11782" max="11782" width="3.5" style="57" customWidth="1"/>
    <col min="11783" max="11783" width="23.125" style="57" customWidth="1"/>
    <col min="11784" max="11784" width="45.125" style="57" customWidth="1"/>
    <col min="11785" max="11785" width="7.125" style="57" customWidth="1"/>
    <col min="11786" max="11786" width="13.5" style="57" customWidth="1"/>
    <col min="11787" max="12032" width="8" style="57"/>
    <col min="12033" max="12033" width="6" style="57" customWidth="1"/>
    <col min="12034" max="12034" width="5.25" style="57" customWidth="1"/>
    <col min="12035" max="12035" width="4.625" style="57" customWidth="1"/>
    <col min="12036" max="12036" width="4.5" style="57" customWidth="1"/>
    <col min="12037" max="12037" width="8.875" style="57" customWidth="1"/>
    <col min="12038" max="12038" width="3.5" style="57" customWidth="1"/>
    <col min="12039" max="12039" width="23.125" style="57" customWidth="1"/>
    <col min="12040" max="12040" width="45.125" style="57" customWidth="1"/>
    <col min="12041" max="12041" width="7.125" style="57" customWidth="1"/>
    <col min="12042" max="12042" width="13.5" style="57" customWidth="1"/>
    <col min="12043" max="12288" width="8" style="57"/>
    <col min="12289" max="12289" width="6" style="57" customWidth="1"/>
    <col min="12290" max="12290" width="5.25" style="57" customWidth="1"/>
    <col min="12291" max="12291" width="4.625" style="57" customWidth="1"/>
    <col min="12292" max="12292" width="4.5" style="57" customWidth="1"/>
    <col min="12293" max="12293" width="8.875" style="57" customWidth="1"/>
    <col min="12294" max="12294" width="3.5" style="57" customWidth="1"/>
    <col min="12295" max="12295" width="23.125" style="57" customWidth="1"/>
    <col min="12296" max="12296" width="45.125" style="57" customWidth="1"/>
    <col min="12297" max="12297" width="7.125" style="57" customWidth="1"/>
    <col min="12298" max="12298" width="13.5" style="57" customWidth="1"/>
    <col min="12299" max="12544" width="8" style="57"/>
    <col min="12545" max="12545" width="6" style="57" customWidth="1"/>
    <col min="12546" max="12546" width="5.25" style="57" customWidth="1"/>
    <col min="12547" max="12547" width="4.625" style="57" customWidth="1"/>
    <col min="12548" max="12548" width="4.5" style="57" customWidth="1"/>
    <col min="12549" max="12549" width="8.875" style="57" customWidth="1"/>
    <col min="12550" max="12550" width="3.5" style="57" customWidth="1"/>
    <col min="12551" max="12551" width="23.125" style="57" customWidth="1"/>
    <col min="12552" max="12552" width="45.125" style="57" customWidth="1"/>
    <col min="12553" max="12553" width="7.125" style="57" customWidth="1"/>
    <col min="12554" max="12554" width="13.5" style="57" customWidth="1"/>
    <col min="12555" max="12800" width="8" style="57"/>
    <col min="12801" max="12801" width="6" style="57" customWidth="1"/>
    <col min="12802" max="12802" width="5.25" style="57" customWidth="1"/>
    <col min="12803" max="12803" width="4.625" style="57" customWidth="1"/>
    <col min="12804" max="12804" width="4.5" style="57" customWidth="1"/>
    <col min="12805" max="12805" width="8.875" style="57" customWidth="1"/>
    <col min="12806" max="12806" width="3.5" style="57" customWidth="1"/>
    <col min="12807" max="12807" width="23.125" style="57" customWidth="1"/>
    <col min="12808" max="12808" width="45.125" style="57" customWidth="1"/>
    <col min="12809" max="12809" width="7.125" style="57" customWidth="1"/>
    <col min="12810" max="12810" width="13.5" style="57" customWidth="1"/>
    <col min="12811" max="13056" width="8" style="57"/>
    <col min="13057" max="13057" width="6" style="57" customWidth="1"/>
    <col min="13058" max="13058" width="5.25" style="57" customWidth="1"/>
    <col min="13059" max="13059" width="4.625" style="57" customWidth="1"/>
    <col min="13060" max="13060" width="4.5" style="57" customWidth="1"/>
    <col min="13061" max="13061" width="8.875" style="57" customWidth="1"/>
    <col min="13062" max="13062" width="3.5" style="57" customWidth="1"/>
    <col min="13063" max="13063" width="23.125" style="57" customWidth="1"/>
    <col min="13064" max="13064" width="45.125" style="57" customWidth="1"/>
    <col min="13065" max="13065" width="7.125" style="57" customWidth="1"/>
    <col min="13066" max="13066" width="13.5" style="57" customWidth="1"/>
    <col min="13067" max="13312" width="8" style="57"/>
    <col min="13313" max="13313" width="6" style="57" customWidth="1"/>
    <col min="13314" max="13314" width="5.25" style="57" customWidth="1"/>
    <col min="13315" max="13315" width="4.625" style="57" customWidth="1"/>
    <col min="13316" max="13316" width="4.5" style="57" customWidth="1"/>
    <col min="13317" max="13317" width="8.875" style="57" customWidth="1"/>
    <col min="13318" max="13318" width="3.5" style="57" customWidth="1"/>
    <col min="13319" max="13319" width="23.125" style="57" customWidth="1"/>
    <col min="13320" max="13320" width="45.125" style="57" customWidth="1"/>
    <col min="13321" max="13321" width="7.125" style="57" customWidth="1"/>
    <col min="13322" max="13322" width="13.5" style="57" customWidth="1"/>
    <col min="13323" max="13568" width="8" style="57"/>
    <col min="13569" max="13569" width="6" style="57" customWidth="1"/>
    <col min="13570" max="13570" width="5.25" style="57" customWidth="1"/>
    <col min="13571" max="13571" width="4.625" style="57" customWidth="1"/>
    <col min="13572" max="13572" width="4.5" style="57" customWidth="1"/>
    <col min="13573" max="13573" width="8.875" style="57" customWidth="1"/>
    <col min="13574" max="13574" width="3.5" style="57" customWidth="1"/>
    <col min="13575" max="13575" width="23.125" style="57" customWidth="1"/>
    <col min="13576" max="13576" width="45.125" style="57" customWidth="1"/>
    <col min="13577" max="13577" width="7.125" style="57" customWidth="1"/>
    <col min="13578" max="13578" width="13.5" style="57" customWidth="1"/>
    <col min="13579" max="13824" width="8" style="57"/>
    <col min="13825" max="13825" width="6" style="57" customWidth="1"/>
    <col min="13826" max="13826" width="5.25" style="57" customWidth="1"/>
    <col min="13827" max="13827" width="4.625" style="57" customWidth="1"/>
    <col min="13828" max="13828" width="4.5" style="57" customWidth="1"/>
    <col min="13829" max="13829" width="8.875" style="57" customWidth="1"/>
    <col min="13830" max="13830" width="3.5" style="57" customWidth="1"/>
    <col min="13831" max="13831" width="23.125" style="57" customWidth="1"/>
    <col min="13832" max="13832" width="45.125" style="57" customWidth="1"/>
    <col min="13833" max="13833" width="7.125" style="57" customWidth="1"/>
    <col min="13834" max="13834" width="13.5" style="57" customWidth="1"/>
    <col min="13835" max="14080" width="8" style="57"/>
    <col min="14081" max="14081" width="6" style="57" customWidth="1"/>
    <col min="14082" max="14082" width="5.25" style="57" customWidth="1"/>
    <col min="14083" max="14083" width="4.625" style="57" customWidth="1"/>
    <col min="14084" max="14084" width="4.5" style="57" customWidth="1"/>
    <col min="14085" max="14085" width="8.875" style="57" customWidth="1"/>
    <col min="14086" max="14086" width="3.5" style="57" customWidth="1"/>
    <col min="14087" max="14087" width="23.125" style="57" customWidth="1"/>
    <col min="14088" max="14088" width="45.125" style="57" customWidth="1"/>
    <col min="14089" max="14089" width="7.125" style="57" customWidth="1"/>
    <col min="14090" max="14090" width="13.5" style="57" customWidth="1"/>
    <col min="14091" max="14336" width="8" style="57"/>
    <col min="14337" max="14337" width="6" style="57" customWidth="1"/>
    <col min="14338" max="14338" width="5.25" style="57" customWidth="1"/>
    <col min="14339" max="14339" width="4.625" style="57" customWidth="1"/>
    <col min="14340" max="14340" width="4.5" style="57" customWidth="1"/>
    <col min="14341" max="14341" width="8.875" style="57" customWidth="1"/>
    <col min="14342" max="14342" width="3.5" style="57" customWidth="1"/>
    <col min="14343" max="14343" width="23.125" style="57" customWidth="1"/>
    <col min="14344" max="14344" width="45.125" style="57" customWidth="1"/>
    <col min="14345" max="14345" width="7.125" style="57" customWidth="1"/>
    <col min="14346" max="14346" width="13.5" style="57" customWidth="1"/>
    <col min="14347" max="14592" width="8" style="57"/>
    <col min="14593" max="14593" width="6" style="57" customWidth="1"/>
    <col min="14594" max="14594" width="5.25" style="57" customWidth="1"/>
    <col min="14595" max="14595" width="4.625" style="57" customWidth="1"/>
    <col min="14596" max="14596" width="4.5" style="57" customWidth="1"/>
    <col min="14597" max="14597" width="8.875" style="57" customWidth="1"/>
    <col min="14598" max="14598" width="3.5" style="57" customWidth="1"/>
    <col min="14599" max="14599" width="23.125" style="57" customWidth="1"/>
    <col min="14600" max="14600" width="45.125" style="57" customWidth="1"/>
    <col min="14601" max="14601" width="7.125" style="57" customWidth="1"/>
    <col min="14602" max="14602" width="13.5" style="57" customWidth="1"/>
    <col min="14603" max="14848" width="8" style="57"/>
    <col min="14849" max="14849" width="6" style="57" customWidth="1"/>
    <col min="14850" max="14850" width="5.25" style="57" customWidth="1"/>
    <col min="14851" max="14851" width="4.625" style="57" customWidth="1"/>
    <col min="14852" max="14852" width="4.5" style="57" customWidth="1"/>
    <col min="14853" max="14853" width="8.875" style="57" customWidth="1"/>
    <col min="14854" max="14854" width="3.5" style="57" customWidth="1"/>
    <col min="14855" max="14855" width="23.125" style="57" customWidth="1"/>
    <col min="14856" max="14856" width="45.125" style="57" customWidth="1"/>
    <col min="14857" max="14857" width="7.125" style="57" customWidth="1"/>
    <col min="14858" max="14858" width="13.5" style="57" customWidth="1"/>
    <col min="14859" max="15104" width="8" style="57"/>
    <col min="15105" max="15105" width="6" style="57" customWidth="1"/>
    <col min="15106" max="15106" width="5.25" style="57" customWidth="1"/>
    <col min="15107" max="15107" width="4.625" style="57" customWidth="1"/>
    <col min="15108" max="15108" width="4.5" style="57" customWidth="1"/>
    <col min="15109" max="15109" width="8.875" style="57" customWidth="1"/>
    <col min="15110" max="15110" width="3.5" style="57" customWidth="1"/>
    <col min="15111" max="15111" width="23.125" style="57" customWidth="1"/>
    <col min="15112" max="15112" width="45.125" style="57" customWidth="1"/>
    <col min="15113" max="15113" width="7.125" style="57" customWidth="1"/>
    <col min="15114" max="15114" width="13.5" style="57" customWidth="1"/>
    <col min="15115" max="15360" width="8" style="57"/>
    <col min="15361" max="15361" width="6" style="57" customWidth="1"/>
    <col min="15362" max="15362" width="5.25" style="57" customWidth="1"/>
    <col min="15363" max="15363" width="4.625" style="57" customWidth="1"/>
    <col min="15364" max="15364" width="4.5" style="57" customWidth="1"/>
    <col min="15365" max="15365" width="8.875" style="57" customWidth="1"/>
    <col min="15366" max="15366" width="3.5" style="57" customWidth="1"/>
    <col min="15367" max="15367" width="23.125" style="57" customWidth="1"/>
    <col min="15368" max="15368" width="45.125" style="57" customWidth="1"/>
    <col min="15369" max="15369" width="7.125" style="57" customWidth="1"/>
    <col min="15370" max="15370" width="13.5" style="57" customWidth="1"/>
    <col min="15371" max="15616" width="8" style="57"/>
    <col min="15617" max="15617" width="6" style="57" customWidth="1"/>
    <col min="15618" max="15618" width="5.25" style="57" customWidth="1"/>
    <col min="15619" max="15619" width="4.625" style="57" customWidth="1"/>
    <col min="15620" max="15620" width="4.5" style="57" customWidth="1"/>
    <col min="15621" max="15621" width="8.875" style="57" customWidth="1"/>
    <col min="15622" max="15622" width="3.5" style="57" customWidth="1"/>
    <col min="15623" max="15623" width="23.125" style="57" customWidth="1"/>
    <col min="15624" max="15624" width="45.125" style="57" customWidth="1"/>
    <col min="15625" max="15625" width="7.125" style="57" customWidth="1"/>
    <col min="15626" max="15626" width="13.5" style="57" customWidth="1"/>
    <col min="15627" max="15872" width="8" style="57"/>
    <col min="15873" max="15873" width="6" style="57" customWidth="1"/>
    <col min="15874" max="15874" width="5.25" style="57" customWidth="1"/>
    <col min="15875" max="15875" width="4.625" style="57" customWidth="1"/>
    <col min="15876" max="15876" width="4.5" style="57" customWidth="1"/>
    <col min="15877" max="15877" width="8.875" style="57" customWidth="1"/>
    <col min="15878" max="15878" width="3.5" style="57" customWidth="1"/>
    <col min="15879" max="15879" width="23.125" style="57" customWidth="1"/>
    <col min="15880" max="15880" width="45.125" style="57" customWidth="1"/>
    <col min="15881" max="15881" width="7.125" style="57" customWidth="1"/>
    <col min="15882" max="15882" width="13.5" style="57" customWidth="1"/>
    <col min="15883" max="16128" width="8" style="57"/>
    <col min="16129" max="16129" width="6" style="57" customWidth="1"/>
    <col min="16130" max="16130" width="5.25" style="57" customWidth="1"/>
    <col min="16131" max="16131" width="4.625" style="57" customWidth="1"/>
    <col min="16132" max="16132" width="4.5" style="57" customWidth="1"/>
    <col min="16133" max="16133" width="8.875" style="57" customWidth="1"/>
    <col min="16134" max="16134" width="3.5" style="57" customWidth="1"/>
    <col min="16135" max="16135" width="23.125" style="57" customWidth="1"/>
    <col min="16136" max="16136" width="45.125" style="57" customWidth="1"/>
    <col min="16137" max="16137" width="7.125" style="57" customWidth="1"/>
    <col min="16138" max="16138" width="13.5" style="57" customWidth="1"/>
    <col min="16139" max="16384" width="8" style="57"/>
  </cols>
  <sheetData>
    <row r="1" spans="1:15" s="45" customFormat="1" ht="20.25" customHeight="1">
      <c r="A1" s="91" t="s">
        <v>175</v>
      </c>
      <c r="B1" s="92"/>
      <c r="C1" s="91"/>
      <c r="D1" s="44"/>
      <c r="G1" s="46"/>
      <c r="H1" s="46"/>
      <c r="I1" s="47"/>
      <c r="J1" s="47"/>
    </row>
    <row r="2" spans="1:15" s="46" customFormat="1" ht="33.950000000000003" customHeight="1">
      <c r="A2" s="84" t="s">
        <v>82</v>
      </c>
      <c r="B2" s="84"/>
      <c r="C2" s="84"/>
      <c r="D2" s="84"/>
      <c r="E2" s="84"/>
      <c r="F2" s="84"/>
      <c r="G2" s="84"/>
      <c r="H2" s="84"/>
      <c r="I2" s="48"/>
      <c r="J2" s="48"/>
    </row>
    <row r="3" spans="1:15" s="46" customFormat="1" ht="26.1" customHeight="1">
      <c r="A3" s="93" t="s">
        <v>176</v>
      </c>
      <c r="B3" s="93"/>
      <c r="C3" s="93"/>
      <c r="D3" s="93"/>
      <c r="E3" s="93"/>
      <c r="F3" s="93"/>
      <c r="G3" s="93"/>
      <c r="H3" s="93"/>
      <c r="I3" s="47"/>
      <c r="K3" s="49"/>
      <c r="L3" s="49"/>
      <c r="M3" s="49"/>
      <c r="N3" s="49"/>
      <c r="O3" s="49"/>
    </row>
    <row r="4" spans="1:15" s="46" customFormat="1" ht="42" customHeight="1">
      <c r="A4" s="50" t="s">
        <v>99</v>
      </c>
      <c r="B4" s="51" t="s">
        <v>100</v>
      </c>
      <c r="C4" s="51" t="s">
        <v>101</v>
      </c>
      <c r="D4" s="51" t="s">
        <v>102</v>
      </c>
      <c r="E4" s="51" t="s">
        <v>103</v>
      </c>
      <c r="F4" s="51" t="s">
        <v>104</v>
      </c>
      <c r="G4" s="50" t="s">
        <v>105</v>
      </c>
      <c r="H4" s="51" t="s">
        <v>106</v>
      </c>
      <c r="J4" s="47"/>
    </row>
    <row r="5" spans="1:15" s="47" customFormat="1" ht="124.5" customHeight="1">
      <c r="A5" s="51">
        <v>1</v>
      </c>
      <c r="B5" s="94" t="s">
        <v>107</v>
      </c>
      <c r="C5" s="51" t="s">
        <v>108</v>
      </c>
      <c r="D5" s="51">
        <v>6</v>
      </c>
      <c r="E5" s="52" t="s">
        <v>109</v>
      </c>
      <c r="F5" s="52" t="s">
        <v>110</v>
      </c>
      <c r="G5" s="51">
        <v>6</v>
      </c>
      <c r="H5" s="52"/>
    </row>
    <row r="6" spans="1:15" s="46" customFormat="1" ht="187.5" customHeight="1">
      <c r="A6" s="51">
        <v>2</v>
      </c>
      <c r="B6" s="94"/>
      <c r="C6" s="51" t="s">
        <v>113</v>
      </c>
      <c r="D6" s="51">
        <v>8</v>
      </c>
      <c r="E6" s="52" t="s">
        <v>114</v>
      </c>
      <c r="F6" s="53" t="s">
        <v>115</v>
      </c>
      <c r="G6" s="51">
        <v>8</v>
      </c>
      <c r="H6" s="52" t="s">
        <v>177</v>
      </c>
      <c r="I6" s="47"/>
      <c r="J6" s="47"/>
    </row>
    <row r="7" spans="1:15" s="46" customFormat="1" ht="87.95" customHeight="1">
      <c r="A7" s="51">
        <v>3</v>
      </c>
      <c r="B7" s="94"/>
      <c r="C7" s="51" t="s">
        <v>118</v>
      </c>
      <c r="D7" s="51">
        <v>3</v>
      </c>
      <c r="E7" s="52" t="s">
        <v>119</v>
      </c>
      <c r="F7" s="52" t="s">
        <v>120</v>
      </c>
      <c r="G7" s="51">
        <v>3</v>
      </c>
      <c r="H7" s="52" t="s">
        <v>178</v>
      </c>
      <c r="I7" s="47"/>
      <c r="J7" s="47"/>
    </row>
    <row r="8" spans="1:15" s="46" customFormat="1" ht="98.1" customHeight="1">
      <c r="A8" s="51">
        <v>4</v>
      </c>
      <c r="B8" s="94"/>
      <c r="C8" s="51" t="s">
        <v>122</v>
      </c>
      <c r="D8" s="51">
        <v>5</v>
      </c>
      <c r="E8" s="52" t="s">
        <v>123</v>
      </c>
      <c r="F8" s="52" t="s">
        <v>124</v>
      </c>
      <c r="G8" s="51">
        <v>5</v>
      </c>
      <c r="H8" s="52"/>
      <c r="I8" s="47"/>
      <c r="J8" s="47"/>
    </row>
    <row r="9" spans="1:15" s="46" customFormat="1" ht="105.95" customHeight="1">
      <c r="A9" s="51">
        <v>5</v>
      </c>
      <c r="B9" s="94" t="s">
        <v>125</v>
      </c>
      <c r="C9" s="51" t="s">
        <v>126</v>
      </c>
      <c r="D9" s="51">
        <v>5</v>
      </c>
      <c r="E9" s="52" t="s">
        <v>127</v>
      </c>
      <c r="F9" s="52" t="s">
        <v>128</v>
      </c>
      <c r="G9" s="51">
        <v>5</v>
      </c>
      <c r="H9" s="52"/>
      <c r="I9" s="47"/>
      <c r="J9" s="47"/>
    </row>
    <row r="10" spans="1:15" s="46" customFormat="1" ht="128.1" customHeight="1">
      <c r="A10" s="51">
        <v>6</v>
      </c>
      <c r="B10" s="94"/>
      <c r="C10" s="51" t="s">
        <v>129</v>
      </c>
      <c r="D10" s="51">
        <v>6</v>
      </c>
      <c r="E10" s="52" t="s">
        <v>130</v>
      </c>
      <c r="F10" s="52" t="s">
        <v>131</v>
      </c>
      <c r="G10" s="51">
        <v>2</v>
      </c>
      <c r="H10" s="52" t="s">
        <v>179</v>
      </c>
      <c r="I10" s="47"/>
      <c r="J10" s="47"/>
    </row>
    <row r="11" spans="1:15" s="46" customFormat="1" ht="198" customHeight="1">
      <c r="A11" s="51">
        <v>7</v>
      </c>
      <c r="B11" s="94"/>
      <c r="C11" s="51" t="s">
        <v>132</v>
      </c>
      <c r="D11" s="51">
        <v>12</v>
      </c>
      <c r="E11" s="52" t="s">
        <v>133</v>
      </c>
      <c r="F11" s="52" t="s">
        <v>134</v>
      </c>
      <c r="G11" s="56">
        <v>8</v>
      </c>
      <c r="H11" s="55" t="s">
        <v>180</v>
      </c>
      <c r="I11" s="47"/>
      <c r="J11" s="47"/>
    </row>
    <row r="12" spans="1:15" s="46" customFormat="1" ht="85.5" customHeight="1">
      <c r="A12" s="51">
        <v>8</v>
      </c>
      <c r="B12" s="94"/>
      <c r="C12" s="51" t="s">
        <v>136</v>
      </c>
      <c r="D12" s="51">
        <v>10</v>
      </c>
      <c r="E12" s="53" t="s">
        <v>137</v>
      </c>
      <c r="F12" s="52" t="s">
        <v>138</v>
      </c>
      <c r="G12" s="51">
        <v>8</v>
      </c>
      <c r="H12" s="52" t="s">
        <v>181</v>
      </c>
      <c r="I12" s="47"/>
      <c r="J12" s="47"/>
    </row>
    <row r="13" spans="1:15" ht="79.5" customHeight="1">
      <c r="A13" s="51">
        <v>9</v>
      </c>
      <c r="B13" s="94" t="s">
        <v>140</v>
      </c>
      <c r="C13" s="51" t="s">
        <v>141</v>
      </c>
      <c r="D13" s="51">
        <v>10</v>
      </c>
      <c r="E13" s="52" t="s">
        <v>142</v>
      </c>
      <c r="F13" s="52" t="s">
        <v>143</v>
      </c>
      <c r="G13" s="51">
        <v>10</v>
      </c>
      <c r="H13" s="52"/>
    </row>
    <row r="14" spans="1:15" ht="101.25" customHeight="1">
      <c r="A14" s="51">
        <v>10</v>
      </c>
      <c r="B14" s="94"/>
      <c r="C14" s="51" t="s">
        <v>145</v>
      </c>
      <c r="D14" s="51">
        <v>10</v>
      </c>
      <c r="E14" s="52" t="s">
        <v>146</v>
      </c>
      <c r="F14" s="52" t="s">
        <v>147</v>
      </c>
      <c r="G14" s="51">
        <v>9.74</v>
      </c>
      <c r="H14" s="52" t="s">
        <v>182</v>
      </c>
    </row>
    <row r="15" spans="1:15" ht="111.75" customHeight="1">
      <c r="A15" s="51">
        <v>11</v>
      </c>
      <c r="B15" s="94"/>
      <c r="C15" s="51" t="s">
        <v>149</v>
      </c>
      <c r="D15" s="51">
        <v>5</v>
      </c>
      <c r="E15" s="52" t="s">
        <v>150</v>
      </c>
      <c r="F15" s="52" t="s">
        <v>151</v>
      </c>
      <c r="G15" s="56">
        <v>3</v>
      </c>
      <c r="H15" s="55" t="s">
        <v>183</v>
      </c>
    </row>
    <row r="16" spans="1:15" ht="179.25" customHeight="1">
      <c r="A16" s="51">
        <v>12</v>
      </c>
      <c r="B16" s="59" t="s">
        <v>153</v>
      </c>
      <c r="C16" s="51" t="s">
        <v>154</v>
      </c>
      <c r="D16" s="51">
        <v>10</v>
      </c>
      <c r="E16" s="52" t="s">
        <v>155</v>
      </c>
      <c r="F16" s="52" t="s">
        <v>184</v>
      </c>
      <c r="G16" s="51">
        <v>6</v>
      </c>
      <c r="H16" s="52" t="s">
        <v>185</v>
      </c>
    </row>
    <row r="17" spans="1:8" ht="116.25" customHeight="1">
      <c r="A17" s="51">
        <v>13</v>
      </c>
      <c r="B17" s="100" t="s">
        <v>96</v>
      </c>
      <c r="C17" s="51" t="s">
        <v>158</v>
      </c>
      <c r="D17" s="51">
        <v>5</v>
      </c>
      <c r="E17" s="52" t="s">
        <v>159</v>
      </c>
      <c r="F17" s="52" t="s">
        <v>160</v>
      </c>
      <c r="G17" s="51">
        <v>3</v>
      </c>
      <c r="H17" s="52" t="s">
        <v>186</v>
      </c>
    </row>
    <row r="18" spans="1:8" ht="41.25" customHeight="1">
      <c r="A18" s="51">
        <v>14</v>
      </c>
      <c r="B18" s="101"/>
      <c r="C18" s="51" t="s">
        <v>163</v>
      </c>
      <c r="D18" s="51">
        <v>5</v>
      </c>
      <c r="E18" s="52" t="s">
        <v>164</v>
      </c>
      <c r="F18" s="52" t="s">
        <v>165</v>
      </c>
      <c r="G18" s="51">
        <v>5</v>
      </c>
      <c r="H18" s="52"/>
    </row>
    <row r="19" spans="1:8" ht="30.75" customHeight="1">
      <c r="A19" s="97" t="s">
        <v>166</v>
      </c>
      <c r="B19" s="98"/>
      <c r="C19" s="99"/>
      <c r="D19" s="51">
        <f>SUM(D5:D18)</f>
        <v>100</v>
      </c>
      <c r="E19" s="52"/>
      <c r="F19" s="52" t="s">
        <v>1</v>
      </c>
      <c r="G19" s="51">
        <f>SUM(G5:G18)</f>
        <v>81.739999999999995</v>
      </c>
      <c r="H19" s="52"/>
    </row>
    <row r="20" spans="1:8" ht="95.1" customHeight="1">
      <c r="A20" s="51">
        <v>15</v>
      </c>
      <c r="B20" s="94" t="s">
        <v>167</v>
      </c>
      <c r="C20" s="51" t="s">
        <v>168</v>
      </c>
      <c r="D20" s="51">
        <v>10</v>
      </c>
      <c r="E20" s="52" t="s">
        <v>169</v>
      </c>
      <c r="F20" s="52" t="s">
        <v>170</v>
      </c>
      <c r="G20" s="51">
        <v>2</v>
      </c>
      <c r="H20" s="52" t="s">
        <v>187</v>
      </c>
    </row>
    <row r="21" spans="1:8" ht="72" customHeight="1">
      <c r="A21" s="51">
        <v>16</v>
      </c>
      <c r="B21" s="94"/>
      <c r="C21" s="51" t="s">
        <v>172</v>
      </c>
      <c r="D21" s="51">
        <v>10</v>
      </c>
      <c r="E21" s="52" t="s">
        <v>173</v>
      </c>
      <c r="F21" s="52" t="s">
        <v>174</v>
      </c>
      <c r="G21" s="51"/>
      <c r="H21" s="52"/>
    </row>
    <row r="22" spans="1:8" ht="23.1" customHeight="1">
      <c r="A22" s="97" t="s">
        <v>166</v>
      </c>
      <c r="B22" s="98"/>
      <c r="C22" s="98"/>
      <c r="D22" s="51">
        <f>D19+D20-D21</f>
        <v>100</v>
      </c>
      <c r="E22" s="52"/>
      <c r="F22" s="52"/>
      <c r="G22" s="51">
        <f>G19+G20-G21</f>
        <v>83.74</v>
      </c>
      <c r="H22" s="52"/>
    </row>
  </sheetData>
  <mergeCells count="10">
    <mergeCell ref="A1:C1"/>
    <mergeCell ref="A2:H2"/>
    <mergeCell ref="A3:H3"/>
    <mergeCell ref="A19:C19"/>
    <mergeCell ref="A22:C22"/>
    <mergeCell ref="B5:B8"/>
    <mergeCell ref="B9:B12"/>
    <mergeCell ref="B13:B15"/>
    <mergeCell ref="B20:B21"/>
    <mergeCell ref="B17:B18"/>
  </mergeCells>
  <phoneticPr fontId="17" type="noConversion"/>
  <printOptions horizontalCentered="1"/>
  <pageMargins left="0.55118110236220474" right="0.35433070866141736" top="0.39370078740157483" bottom="0.39370078740157483" header="1.1023622047244095" footer="0.15748031496062992"/>
  <pageSetup paperSize="9" scale="85" fitToHeight="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W48"/>
  <sheetViews>
    <sheetView tabSelected="1" workbookViewId="0">
      <pane xSplit="1" ySplit="6" topLeftCell="B28" activePane="bottomRight" state="frozen"/>
      <selection pane="topRight"/>
      <selection pane="bottomLeft"/>
      <selection pane="bottomRight" activeCell="G42" sqref="G42"/>
    </sheetView>
  </sheetViews>
  <sheetFormatPr defaultColWidth="10" defaultRowHeight="15"/>
  <cols>
    <col min="1" max="1" width="7.5" style="61" customWidth="1"/>
    <col min="2" max="2" width="8.5" style="71" customWidth="1"/>
    <col min="3" max="3" width="10.25" style="60" customWidth="1"/>
    <col min="4" max="4" width="13.875" style="61"/>
    <col min="5" max="5" width="10.125" style="61" customWidth="1"/>
    <col min="6" max="6" width="7.75" style="61" customWidth="1"/>
    <col min="7" max="7" width="13.375" style="61" customWidth="1"/>
    <col min="8" max="8" width="7.75" style="61" customWidth="1"/>
    <col min="9" max="9" width="13.25" style="61" customWidth="1"/>
    <col min="10" max="10" width="7.75" style="61" customWidth="1"/>
    <col min="11" max="11" width="12.75" style="61" customWidth="1"/>
    <col min="12" max="12" width="8.875" style="61" customWidth="1"/>
    <col min="13" max="13" width="14.5" style="61" customWidth="1"/>
    <col min="14" max="14" width="13.25" style="61" customWidth="1"/>
    <col min="15" max="15" width="16.125" style="61" customWidth="1"/>
    <col min="16" max="16" width="9" style="61" customWidth="1"/>
    <col min="17" max="17" width="11.375" style="61"/>
    <col min="18" max="18" width="15.375" style="61" customWidth="1"/>
    <col min="19" max="19" width="8.5" style="61" customWidth="1"/>
    <col min="20" max="20" width="11.25" style="61" customWidth="1"/>
    <col min="21" max="16384" width="10" style="61"/>
  </cols>
  <sheetData>
    <row r="1" spans="1:23">
      <c r="A1" s="77" t="s">
        <v>189</v>
      </c>
      <c r="B1" s="78"/>
      <c r="G1" s="62"/>
    </row>
    <row r="2" spans="1:23" s="65" customFormat="1" ht="33" customHeight="1">
      <c r="A2" s="63"/>
      <c r="B2" s="119" t="s">
        <v>233</v>
      </c>
      <c r="C2" s="120"/>
      <c r="D2" s="121"/>
      <c r="E2" s="121"/>
      <c r="F2" s="121"/>
      <c r="G2" s="121"/>
      <c r="H2" s="121"/>
      <c r="I2" s="121"/>
      <c r="J2" s="121"/>
      <c r="K2" s="121"/>
      <c r="L2" s="121"/>
      <c r="M2" s="121"/>
      <c r="N2" s="121"/>
      <c r="O2" s="121"/>
      <c r="P2" s="121"/>
      <c r="Q2" s="121"/>
      <c r="R2" s="121"/>
      <c r="S2" s="121"/>
      <c r="T2" s="121"/>
      <c r="U2" s="64"/>
      <c r="V2" s="64"/>
      <c r="W2" s="64"/>
    </row>
    <row r="3" spans="1:23" ht="24.95" customHeight="1">
      <c r="A3" s="103" t="s">
        <v>190</v>
      </c>
      <c r="B3" s="104" t="s">
        <v>191</v>
      </c>
      <c r="C3" s="122" t="s">
        <v>192</v>
      </c>
      <c r="D3" s="123"/>
      <c r="E3" s="123"/>
      <c r="F3" s="123"/>
      <c r="G3" s="123"/>
      <c r="H3" s="123"/>
      <c r="I3" s="123"/>
      <c r="J3" s="123"/>
      <c r="K3" s="123"/>
      <c r="L3" s="123"/>
      <c r="M3" s="123"/>
      <c r="N3" s="123"/>
      <c r="O3" s="124"/>
      <c r="P3" s="111" t="s">
        <v>193</v>
      </c>
      <c r="Q3" s="112"/>
      <c r="R3" s="112"/>
      <c r="S3" s="112"/>
      <c r="T3" s="113"/>
      <c r="U3" s="64"/>
      <c r="V3" s="64"/>
      <c r="W3" s="64"/>
    </row>
    <row r="4" spans="1:23" ht="24.95" customHeight="1">
      <c r="A4" s="103"/>
      <c r="B4" s="105"/>
      <c r="C4" s="107" t="s">
        <v>194</v>
      </c>
      <c r="D4" s="104" t="s">
        <v>2</v>
      </c>
      <c r="E4" s="104" t="s">
        <v>195</v>
      </c>
      <c r="F4" s="111" t="s">
        <v>196</v>
      </c>
      <c r="G4" s="112"/>
      <c r="H4" s="112"/>
      <c r="I4" s="112"/>
      <c r="J4" s="112"/>
      <c r="K4" s="112"/>
      <c r="L4" s="112"/>
      <c r="M4" s="112"/>
      <c r="N4" s="112"/>
      <c r="O4" s="113"/>
      <c r="P4" s="114"/>
      <c r="Q4" s="115"/>
      <c r="R4" s="115"/>
      <c r="S4" s="115"/>
      <c r="T4" s="116"/>
      <c r="U4" s="66"/>
      <c r="V4" s="66"/>
      <c r="W4" s="66"/>
    </row>
    <row r="5" spans="1:23" ht="24.95" customHeight="1">
      <c r="A5" s="103"/>
      <c r="B5" s="105"/>
      <c r="C5" s="108"/>
      <c r="D5" s="105"/>
      <c r="E5" s="105"/>
      <c r="F5" s="125" t="s">
        <v>197</v>
      </c>
      <c r="G5" s="124"/>
      <c r="H5" s="125" t="s">
        <v>198</v>
      </c>
      <c r="I5" s="124"/>
      <c r="J5" s="125" t="s">
        <v>199</v>
      </c>
      <c r="K5" s="124"/>
      <c r="L5" s="125" t="s">
        <v>200</v>
      </c>
      <c r="M5" s="124"/>
      <c r="N5" s="104" t="s">
        <v>201</v>
      </c>
      <c r="O5" s="110" t="s">
        <v>202</v>
      </c>
      <c r="P5" s="105" t="s">
        <v>203</v>
      </c>
      <c r="Q5" s="105" t="s">
        <v>3</v>
      </c>
      <c r="R5" s="105" t="s">
        <v>204</v>
      </c>
      <c r="S5" s="105" t="s">
        <v>205</v>
      </c>
      <c r="T5" s="105" t="s">
        <v>0</v>
      </c>
      <c r="U5" s="66"/>
      <c r="V5" s="66"/>
      <c r="W5" s="66"/>
    </row>
    <row r="6" spans="1:23" ht="24.95" customHeight="1">
      <c r="A6" s="103"/>
      <c r="B6" s="106"/>
      <c r="C6" s="109"/>
      <c r="D6" s="106"/>
      <c r="E6" s="106"/>
      <c r="F6" s="2" t="s">
        <v>206</v>
      </c>
      <c r="G6" s="2" t="s">
        <v>207</v>
      </c>
      <c r="H6" s="2" t="s">
        <v>206</v>
      </c>
      <c r="I6" s="2" t="s">
        <v>207</v>
      </c>
      <c r="J6" s="2" t="s">
        <v>206</v>
      </c>
      <c r="K6" s="2" t="s">
        <v>207</v>
      </c>
      <c r="L6" s="2" t="s">
        <v>206</v>
      </c>
      <c r="M6" s="2" t="s">
        <v>208</v>
      </c>
      <c r="N6" s="106"/>
      <c r="O6" s="110"/>
      <c r="P6" s="106"/>
      <c r="Q6" s="106"/>
      <c r="R6" s="106"/>
      <c r="S6" s="106"/>
      <c r="T6" s="106"/>
      <c r="U6" s="66"/>
      <c r="V6" s="66"/>
      <c r="W6" s="66"/>
    </row>
    <row r="7" spans="1:23" ht="24.95" customHeight="1">
      <c r="A7" s="103" t="s">
        <v>209</v>
      </c>
      <c r="B7" s="2" t="s">
        <v>210</v>
      </c>
      <c r="C7" s="3">
        <v>22170</v>
      </c>
      <c r="D7" s="3">
        <v>248500</v>
      </c>
      <c r="E7" s="4">
        <v>0.06</v>
      </c>
      <c r="F7" s="4">
        <v>0.4</v>
      </c>
      <c r="G7" s="5">
        <f>D7*9*F7</f>
        <v>894600</v>
      </c>
      <c r="H7" s="4">
        <v>0.25</v>
      </c>
      <c r="I7" s="5">
        <f>D7*9*H7</f>
        <v>559125</v>
      </c>
      <c r="J7" s="4">
        <v>0.1</v>
      </c>
      <c r="K7" s="5">
        <f>D7*9*J7</f>
        <v>223650</v>
      </c>
      <c r="L7" s="4">
        <v>0.25</v>
      </c>
      <c r="M7" s="5">
        <f>D7*9*L7</f>
        <v>559125</v>
      </c>
      <c r="N7" s="5">
        <f>G7+I7+M7+K7</f>
        <v>2236500</v>
      </c>
      <c r="O7" s="5">
        <f t="shared" ref="O7:O13" si="0">N7/E7</f>
        <v>37275000</v>
      </c>
      <c r="P7" s="18"/>
      <c r="Q7" s="18"/>
      <c r="R7" s="2"/>
      <c r="S7" s="22"/>
      <c r="T7" s="4">
        <f t="shared" ref="T7:T13" si="1">R7/N7</f>
        <v>0</v>
      </c>
      <c r="U7" s="66"/>
      <c r="V7" s="66"/>
      <c r="W7" s="66"/>
    </row>
    <row r="8" spans="1:23" ht="24.95" customHeight="1">
      <c r="A8" s="103"/>
      <c r="B8" s="2" t="s">
        <v>211</v>
      </c>
      <c r="C8" s="3">
        <v>8</v>
      </c>
      <c r="D8" s="3">
        <v>17000</v>
      </c>
      <c r="E8" s="4">
        <v>0.03</v>
      </c>
      <c r="F8" s="4">
        <v>0.3</v>
      </c>
      <c r="G8" s="5">
        <f>D8*60*F8</f>
        <v>306000</v>
      </c>
      <c r="H8" s="4">
        <v>0.25</v>
      </c>
      <c r="I8" s="5">
        <f>D8*60*H8</f>
        <v>255000</v>
      </c>
      <c r="J8" s="4">
        <v>0.1</v>
      </c>
      <c r="K8" s="5">
        <f>D8*60*J8</f>
        <v>102000</v>
      </c>
      <c r="L8" s="4">
        <v>0.35</v>
      </c>
      <c r="M8" s="5">
        <f>D8*60*L8</f>
        <v>357000</v>
      </c>
      <c r="N8" s="5">
        <f>G8+I8+K8+M8</f>
        <v>1020000</v>
      </c>
      <c r="O8" s="12">
        <f t="shared" si="0"/>
        <v>34000000</v>
      </c>
      <c r="P8" s="19"/>
      <c r="Q8" s="19"/>
      <c r="R8" s="1"/>
      <c r="S8" s="22"/>
      <c r="T8" s="4">
        <f t="shared" si="1"/>
        <v>0</v>
      </c>
      <c r="U8" s="66"/>
      <c r="V8" s="66"/>
      <c r="W8" s="66"/>
    </row>
    <row r="9" spans="1:23" ht="30">
      <c r="A9" s="103"/>
      <c r="B9" s="2" t="s">
        <v>212</v>
      </c>
      <c r="C9" s="3">
        <v>499</v>
      </c>
      <c r="D9" s="3">
        <v>18000</v>
      </c>
      <c r="E9" s="4">
        <v>0.06</v>
      </c>
      <c r="F9" s="4">
        <v>0.5</v>
      </c>
      <c r="G9" s="5">
        <f>D9*90*F9</f>
        <v>810000</v>
      </c>
      <c r="H9" s="4">
        <v>0.3</v>
      </c>
      <c r="I9" s="5">
        <f>D9*90*H9</f>
        <v>486000</v>
      </c>
      <c r="J9" s="4"/>
      <c r="K9" s="5"/>
      <c r="L9" s="4">
        <v>0.2</v>
      </c>
      <c r="M9" s="5">
        <f>D9*90*L9</f>
        <v>324000</v>
      </c>
      <c r="N9" s="5">
        <f>M9+I9+G9+K9</f>
        <v>1620000</v>
      </c>
      <c r="O9" s="5">
        <f t="shared" si="0"/>
        <v>27000000</v>
      </c>
      <c r="P9" s="20"/>
      <c r="Q9" s="20"/>
      <c r="R9" s="26"/>
      <c r="S9" s="22"/>
      <c r="T9" s="4">
        <f t="shared" si="1"/>
        <v>0</v>
      </c>
      <c r="U9" s="66"/>
      <c r="V9" s="66"/>
      <c r="W9" s="66"/>
    </row>
    <row r="10" spans="1:23" ht="24.95" customHeight="1">
      <c r="A10" s="103"/>
      <c r="B10" s="2" t="s">
        <v>213</v>
      </c>
      <c r="C10" s="3">
        <v>10949</v>
      </c>
      <c r="D10" s="3">
        <v>198460.25</v>
      </c>
      <c r="E10" s="4">
        <v>0.05</v>
      </c>
      <c r="F10" s="4">
        <v>0.47499999999999998</v>
      </c>
      <c r="G10" s="5">
        <f t="shared" ref="G10:G12" si="2">N10*F10</f>
        <v>3138951.7625000002</v>
      </c>
      <c r="H10" s="4">
        <v>0.32500000000000001</v>
      </c>
      <c r="I10" s="5">
        <f t="shared" ref="I10:I12" si="3">N10*H10</f>
        <v>2147703.8374999999</v>
      </c>
      <c r="J10" s="13"/>
      <c r="K10" s="5"/>
      <c r="L10" s="4">
        <v>0.2</v>
      </c>
      <c r="M10" s="5">
        <f t="shared" ref="M10:M12" si="4">N10*L10</f>
        <v>1321663.8999999999</v>
      </c>
      <c r="N10" s="5">
        <v>6608319.5</v>
      </c>
      <c r="O10" s="5">
        <f t="shared" si="0"/>
        <v>132166390</v>
      </c>
      <c r="P10" s="20"/>
      <c r="Q10" s="20"/>
      <c r="R10" s="26"/>
      <c r="S10" s="22"/>
      <c r="T10" s="4">
        <f t="shared" si="1"/>
        <v>0</v>
      </c>
      <c r="U10" s="66"/>
      <c r="V10" s="66"/>
      <c r="W10" s="66"/>
    </row>
    <row r="11" spans="1:23" ht="24.95" customHeight="1">
      <c r="A11" s="103"/>
      <c r="B11" s="2" t="s">
        <v>214</v>
      </c>
      <c r="C11" s="3">
        <v>15264</v>
      </c>
      <c r="D11" s="3">
        <v>149919.5</v>
      </c>
      <c r="E11" s="4">
        <v>0.05</v>
      </c>
      <c r="F11" s="4">
        <v>0.47499999999999998</v>
      </c>
      <c r="G11" s="5">
        <f t="shared" si="2"/>
        <v>2003893.6625000001</v>
      </c>
      <c r="H11" s="4">
        <v>0.32500000000000001</v>
      </c>
      <c r="I11" s="5">
        <f t="shared" si="3"/>
        <v>1371085.1375</v>
      </c>
      <c r="J11" s="13"/>
      <c r="K11" s="5"/>
      <c r="L11" s="4">
        <v>0.2</v>
      </c>
      <c r="M11" s="5">
        <f t="shared" si="4"/>
        <v>843744.7</v>
      </c>
      <c r="N11" s="5">
        <v>4218723.5</v>
      </c>
      <c r="O11" s="5">
        <f t="shared" si="0"/>
        <v>84374470</v>
      </c>
      <c r="P11" s="20"/>
      <c r="Q11" s="20"/>
      <c r="R11" s="26"/>
      <c r="S11" s="22"/>
      <c r="T11" s="4">
        <f t="shared" si="1"/>
        <v>0</v>
      </c>
      <c r="U11" s="66"/>
      <c r="V11" s="66"/>
      <c r="W11" s="66"/>
    </row>
    <row r="12" spans="1:23" ht="24.95" customHeight="1">
      <c r="A12" s="103"/>
      <c r="B12" s="2" t="s">
        <v>215</v>
      </c>
      <c r="C12" s="3">
        <v>10748</v>
      </c>
      <c r="D12" s="3">
        <v>176290.4</v>
      </c>
      <c r="E12" s="4">
        <v>0.05</v>
      </c>
      <c r="F12" s="4">
        <v>0.47499999999999998</v>
      </c>
      <c r="G12" s="5">
        <f t="shared" si="2"/>
        <v>2733751.5874999999</v>
      </c>
      <c r="H12" s="4">
        <v>0.32500000000000001</v>
      </c>
      <c r="I12" s="5">
        <f t="shared" si="3"/>
        <v>1870461.6125</v>
      </c>
      <c r="J12" s="13"/>
      <c r="K12" s="5"/>
      <c r="L12" s="4">
        <v>0.2</v>
      </c>
      <c r="M12" s="5">
        <f t="shared" si="4"/>
        <v>1151053.3</v>
      </c>
      <c r="N12" s="5">
        <v>5755266.5</v>
      </c>
      <c r="O12" s="5">
        <f t="shared" si="0"/>
        <v>115105330</v>
      </c>
      <c r="P12" s="20"/>
      <c r="Q12" s="20"/>
      <c r="R12" s="26"/>
      <c r="S12" s="22"/>
      <c r="T12" s="4">
        <f t="shared" si="1"/>
        <v>0</v>
      </c>
      <c r="U12" s="66"/>
      <c r="V12" s="66"/>
      <c r="W12" s="66"/>
    </row>
    <row r="13" spans="1:23" ht="24.95" customHeight="1">
      <c r="A13" s="103"/>
      <c r="B13" s="2" t="s">
        <v>216</v>
      </c>
      <c r="C13" s="3">
        <v>157</v>
      </c>
      <c r="D13" s="3">
        <v>241667</v>
      </c>
      <c r="E13" s="4">
        <v>0.06</v>
      </c>
      <c r="F13" s="4">
        <v>0.5</v>
      </c>
      <c r="G13" s="5">
        <f>D13*48*F13</f>
        <v>5800008</v>
      </c>
      <c r="H13" s="4">
        <v>0.15</v>
      </c>
      <c r="I13" s="5">
        <f>D13*48*H13</f>
        <v>1740002.4</v>
      </c>
      <c r="J13" s="4">
        <v>0.15</v>
      </c>
      <c r="K13" s="5">
        <f>D13*48*J13</f>
        <v>1740002.4</v>
      </c>
      <c r="L13" s="4">
        <v>0.2</v>
      </c>
      <c r="M13" s="5">
        <f>D13*48*L13</f>
        <v>2320003.2000000002</v>
      </c>
      <c r="N13" s="5">
        <f>M13+I13+G13+K13</f>
        <v>11600016</v>
      </c>
      <c r="O13" s="5">
        <f t="shared" si="0"/>
        <v>193333600</v>
      </c>
      <c r="P13" s="20"/>
      <c r="Q13" s="20"/>
      <c r="R13" s="26"/>
      <c r="S13" s="22"/>
      <c r="T13" s="4">
        <f t="shared" si="1"/>
        <v>0</v>
      </c>
      <c r="U13" s="66"/>
      <c r="V13" s="66"/>
      <c r="W13" s="66"/>
    </row>
    <row r="14" spans="1:23" s="63" customFormat="1" ht="24.95" customHeight="1">
      <c r="A14" s="103"/>
      <c r="B14" s="79" t="s">
        <v>217</v>
      </c>
      <c r="C14" s="6">
        <f>SUM(C7:C13)</f>
        <v>59795</v>
      </c>
      <c r="D14" s="6">
        <f>SUM(D7:D13)</f>
        <v>1049837.1499999999</v>
      </c>
      <c r="E14" s="7"/>
      <c r="F14" s="7"/>
      <c r="G14" s="7">
        <f>SUM(G7:G13)</f>
        <v>15687205.012499999</v>
      </c>
      <c r="H14" s="7"/>
      <c r="I14" s="7">
        <f>SUM(I7:I13)</f>
        <v>8429377.9875000007</v>
      </c>
      <c r="J14" s="7"/>
      <c r="K14" s="7">
        <f>SUM(K7:K13)</f>
        <v>2065652.4</v>
      </c>
      <c r="L14" s="7">
        <v>0</v>
      </c>
      <c r="M14" s="7">
        <f>SUM(M7:M13)</f>
        <v>6876590.0999999996</v>
      </c>
      <c r="N14" s="7">
        <f>SUM(N7:N13)</f>
        <v>33058825.5</v>
      </c>
      <c r="O14" s="7">
        <f>SUM(O7:O13)</f>
        <v>623254790</v>
      </c>
      <c r="P14" s="6">
        <v>12787</v>
      </c>
      <c r="Q14" s="6">
        <v>0</v>
      </c>
      <c r="R14" s="7">
        <v>22814666.5</v>
      </c>
      <c r="S14" s="23"/>
      <c r="T14" s="24">
        <v>0.69012332274175903</v>
      </c>
      <c r="U14" s="67"/>
      <c r="V14" s="67"/>
      <c r="W14" s="67"/>
    </row>
    <row r="15" spans="1:23" ht="24.95" customHeight="1">
      <c r="A15" s="103" t="s">
        <v>218</v>
      </c>
      <c r="B15" s="2" t="s">
        <v>213</v>
      </c>
      <c r="C15" s="8">
        <v>2093</v>
      </c>
      <c r="D15" s="5">
        <v>60549.63</v>
      </c>
      <c r="E15" s="4">
        <v>0.05</v>
      </c>
      <c r="F15" s="4">
        <v>0.47499999999999998</v>
      </c>
      <c r="G15" s="5">
        <v>905918.62250000006</v>
      </c>
      <c r="H15" s="4">
        <v>0.32500000000000001</v>
      </c>
      <c r="I15" s="5">
        <v>619839.0575</v>
      </c>
      <c r="J15" s="4">
        <v>0</v>
      </c>
      <c r="K15" s="5"/>
      <c r="L15" s="4">
        <v>0.2</v>
      </c>
      <c r="M15" s="5">
        <v>381439.42</v>
      </c>
      <c r="N15" s="5">
        <f>M15+I15+G15</f>
        <v>1907197.1</v>
      </c>
      <c r="O15" s="5">
        <v>37489612</v>
      </c>
      <c r="P15" s="14">
        <v>940</v>
      </c>
      <c r="Q15" s="2">
        <v>5597.57</v>
      </c>
      <c r="R15" s="2">
        <v>1543176.76</v>
      </c>
      <c r="S15" s="25">
        <v>1</v>
      </c>
      <c r="T15" s="4">
        <f t="shared" ref="T15:T22" si="5">R15/N15</f>
        <v>0.80913334023001604</v>
      </c>
      <c r="U15" s="66"/>
      <c r="V15" s="66"/>
      <c r="W15" s="66"/>
    </row>
    <row r="16" spans="1:23" ht="24.95" customHeight="1">
      <c r="A16" s="103"/>
      <c r="B16" s="2" t="s">
        <v>214</v>
      </c>
      <c r="C16" s="8">
        <v>4158</v>
      </c>
      <c r="D16" s="5">
        <v>76149.259999999995</v>
      </c>
      <c r="E16" s="4">
        <v>0.05</v>
      </c>
      <c r="F16" s="4">
        <v>0.47499999999999998</v>
      </c>
      <c r="G16" s="5">
        <v>1126169.0449999999</v>
      </c>
      <c r="H16" s="4">
        <v>0.32500000000000001</v>
      </c>
      <c r="I16" s="5">
        <v>770536.71499999997</v>
      </c>
      <c r="J16" s="4"/>
      <c r="K16" s="5"/>
      <c r="L16" s="4">
        <v>0.2</v>
      </c>
      <c r="M16" s="5">
        <v>474176.44</v>
      </c>
      <c r="N16" s="5">
        <f>M16+I16+G16</f>
        <v>2370882.2000000002</v>
      </c>
      <c r="O16" s="12">
        <v>47417644</v>
      </c>
      <c r="P16" s="15">
        <v>486</v>
      </c>
      <c r="Q16" s="1">
        <v>3570.2</v>
      </c>
      <c r="R16" s="1">
        <v>1024678.04</v>
      </c>
      <c r="S16" s="25">
        <v>1</v>
      </c>
      <c r="T16" s="4">
        <f t="shared" si="5"/>
        <v>0.432192725560131</v>
      </c>
      <c r="U16" s="66"/>
      <c r="V16" s="66"/>
      <c r="W16" s="66"/>
    </row>
    <row r="17" spans="1:23" ht="24.95" customHeight="1">
      <c r="A17" s="103"/>
      <c r="B17" s="2" t="s">
        <v>215</v>
      </c>
      <c r="C17" s="8">
        <v>5938</v>
      </c>
      <c r="D17" s="5">
        <v>94572.24</v>
      </c>
      <c r="E17" s="4">
        <v>0.05</v>
      </c>
      <c r="F17" s="4">
        <v>0.47499999999999998</v>
      </c>
      <c r="G17" s="5">
        <v>1345162.3087500001</v>
      </c>
      <c r="H17" s="4">
        <v>0.32500000000000001</v>
      </c>
      <c r="I17" s="5">
        <v>920374.21125000005</v>
      </c>
      <c r="J17" s="4"/>
      <c r="K17" s="5"/>
      <c r="L17" s="4">
        <v>0.2</v>
      </c>
      <c r="M17" s="5">
        <v>566384.13</v>
      </c>
      <c r="N17" s="5">
        <f>M17+I17+G17</f>
        <v>2831920.65</v>
      </c>
      <c r="O17" s="5">
        <v>56638413</v>
      </c>
      <c r="P17" s="16">
        <v>191</v>
      </c>
      <c r="Q17" s="26">
        <v>4897.3999999999996</v>
      </c>
      <c r="R17" s="26">
        <v>1507381.5</v>
      </c>
      <c r="S17" s="25">
        <v>1</v>
      </c>
      <c r="T17" s="4">
        <f t="shared" si="5"/>
        <v>0.532282392870012</v>
      </c>
      <c r="U17" s="66"/>
      <c r="V17" s="66"/>
      <c r="W17" s="66"/>
    </row>
    <row r="18" spans="1:23" ht="24.95" customHeight="1">
      <c r="A18" s="103"/>
      <c r="B18" s="2" t="s">
        <v>210</v>
      </c>
      <c r="C18" s="8">
        <v>8442</v>
      </c>
      <c r="D18" s="5">
        <v>106500.81</v>
      </c>
      <c r="E18" s="4">
        <v>0.06</v>
      </c>
      <c r="F18" s="4">
        <v>0.4</v>
      </c>
      <c r="G18" s="5">
        <f>D18*E:E*150*0.4</f>
        <v>383402.91600000003</v>
      </c>
      <c r="H18" s="4">
        <v>0.25</v>
      </c>
      <c r="I18" s="5">
        <f>H18*E18*D18*150</f>
        <v>239626.82250000001</v>
      </c>
      <c r="J18" s="4">
        <v>0.1</v>
      </c>
      <c r="K18" s="5">
        <f>J18*E18*D18*150</f>
        <v>95850.729000000007</v>
      </c>
      <c r="L18" s="4">
        <v>0.25</v>
      </c>
      <c r="M18" s="5">
        <f>L18*E18*D18*150</f>
        <v>239626.82250000001</v>
      </c>
      <c r="N18" s="5">
        <f>M18+I18+G18+K18</f>
        <v>958507.29</v>
      </c>
      <c r="O18" s="5">
        <f>D18*150</f>
        <v>15975121.5</v>
      </c>
      <c r="P18" s="5"/>
      <c r="Q18" s="5"/>
      <c r="R18" s="5"/>
      <c r="S18" s="5"/>
      <c r="T18" s="4">
        <f t="shared" si="5"/>
        <v>0</v>
      </c>
      <c r="U18" s="66"/>
      <c r="V18" s="66"/>
      <c r="W18" s="66"/>
    </row>
    <row r="19" spans="1:23" ht="24.95" customHeight="1">
      <c r="A19" s="103"/>
      <c r="B19" s="2" t="s">
        <v>219</v>
      </c>
      <c r="C19" s="8">
        <v>14737</v>
      </c>
      <c r="D19" s="5">
        <v>300000</v>
      </c>
      <c r="E19" s="4">
        <v>3.0000000000000001E-3</v>
      </c>
      <c r="F19" s="4">
        <v>0.3</v>
      </c>
      <c r="G19" s="5">
        <f>F19*E19*D19*500</f>
        <v>135000</v>
      </c>
      <c r="H19" s="4">
        <v>0.25</v>
      </c>
      <c r="I19" s="5">
        <f>H19*E19*D19*500</f>
        <v>112500</v>
      </c>
      <c r="J19" s="4"/>
      <c r="K19" s="5"/>
      <c r="L19" s="4">
        <v>0.45</v>
      </c>
      <c r="M19" s="5">
        <f>L19*E19*D19*500</f>
        <v>202500</v>
      </c>
      <c r="N19" s="5">
        <f>M19+I19+G19</f>
        <v>450000</v>
      </c>
      <c r="O19" s="5">
        <f>D19*500</f>
        <v>150000000</v>
      </c>
      <c r="P19" s="5"/>
      <c r="Q19" s="5"/>
      <c r="R19" s="5"/>
      <c r="S19" s="5"/>
      <c r="T19" s="4">
        <f t="shared" si="5"/>
        <v>0</v>
      </c>
      <c r="U19" s="66"/>
      <c r="V19" s="66"/>
      <c r="W19" s="66"/>
    </row>
    <row r="20" spans="1:23" ht="24.95" customHeight="1">
      <c r="A20" s="103"/>
      <c r="B20" s="2" t="s">
        <v>220</v>
      </c>
      <c r="C20" s="8">
        <v>26741</v>
      </c>
      <c r="D20" s="5">
        <v>410000</v>
      </c>
      <c r="E20" s="4">
        <v>3.0000000000000001E-3</v>
      </c>
      <c r="F20" s="4">
        <v>0.5</v>
      </c>
      <c r="G20" s="12">
        <f>D20*E20*500*0.5</f>
        <v>307500</v>
      </c>
      <c r="H20" s="4">
        <v>0.3</v>
      </c>
      <c r="I20" s="5">
        <f>H20*E20*D20*500</f>
        <v>184500</v>
      </c>
      <c r="J20" s="4">
        <v>0.1</v>
      </c>
      <c r="K20" s="5">
        <f>J20*E20*D20*500</f>
        <v>61500</v>
      </c>
      <c r="L20" s="4">
        <v>0.1</v>
      </c>
      <c r="M20" s="5">
        <f>L20*E20*D20*500</f>
        <v>61500</v>
      </c>
      <c r="N20" s="5">
        <f>M20+K20+I20+G20</f>
        <v>615000</v>
      </c>
      <c r="O20" s="5">
        <f>D20*500</f>
        <v>205000000</v>
      </c>
      <c r="P20" s="5"/>
      <c r="Q20" s="5"/>
      <c r="R20" s="5"/>
      <c r="S20" s="5"/>
      <c r="T20" s="4">
        <f t="shared" si="5"/>
        <v>0</v>
      </c>
      <c r="U20" s="66"/>
      <c r="V20" s="66"/>
      <c r="W20" s="66"/>
    </row>
    <row r="21" spans="1:23" ht="27.95" customHeight="1">
      <c r="A21" s="103"/>
      <c r="B21" s="2" t="s">
        <v>212</v>
      </c>
      <c r="C21" s="8">
        <v>247</v>
      </c>
      <c r="D21" s="5">
        <v>12000</v>
      </c>
      <c r="E21" s="4">
        <v>0.06</v>
      </c>
      <c r="F21" s="4">
        <v>0.5</v>
      </c>
      <c r="G21" s="12">
        <f>F21*E21*D21*1500</f>
        <v>540000</v>
      </c>
      <c r="H21" s="4">
        <v>0.3</v>
      </c>
      <c r="I21" s="5">
        <f>H21*E21*D21*1500</f>
        <v>324000</v>
      </c>
      <c r="J21" s="4"/>
      <c r="K21" s="5"/>
      <c r="L21" s="4">
        <v>0.2</v>
      </c>
      <c r="M21" s="5">
        <f>L21*E21*D21*1500</f>
        <v>216000</v>
      </c>
      <c r="N21" s="5">
        <f>M21+I21+G21</f>
        <v>1080000</v>
      </c>
      <c r="O21" s="5">
        <f>D21*1500</f>
        <v>18000000</v>
      </c>
      <c r="P21" s="16">
        <v>585</v>
      </c>
      <c r="Q21" s="26">
        <v>693</v>
      </c>
      <c r="R21" s="26">
        <v>1039500</v>
      </c>
      <c r="S21" s="25">
        <v>1</v>
      </c>
      <c r="T21" s="4">
        <f t="shared" si="5"/>
        <v>0.96250000000000002</v>
      </c>
      <c r="U21" s="66"/>
      <c r="V21" s="66"/>
      <c r="W21" s="66"/>
    </row>
    <row r="22" spans="1:23" ht="24.95" customHeight="1">
      <c r="A22" s="103"/>
      <c r="B22" s="2" t="s">
        <v>221</v>
      </c>
      <c r="C22" s="8">
        <v>158</v>
      </c>
      <c r="D22" s="5">
        <v>161111</v>
      </c>
      <c r="E22" s="4">
        <v>0.06</v>
      </c>
      <c r="F22" s="4">
        <v>0.5</v>
      </c>
      <c r="G22" s="5">
        <f>E22*D22*800*0.5</f>
        <v>3866664</v>
      </c>
      <c r="H22" s="4">
        <v>0.15</v>
      </c>
      <c r="I22" s="5">
        <f>H22*E22*D22*800</f>
        <v>1159999.2</v>
      </c>
      <c r="J22" s="4">
        <v>0.15</v>
      </c>
      <c r="K22" s="12">
        <f>J22*E22*D22*800</f>
        <v>1159999.2</v>
      </c>
      <c r="L22" s="4">
        <v>0.2</v>
      </c>
      <c r="M22" s="5">
        <f>L22*E22*D22*800</f>
        <v>1546665.6</v>
      </c>
      <c r="N22" s="5">
        <f>M22+I22+G22+K22</f>
        <v>7733328</v>
      </c>
      <c r="O22" s="5">
        <f>D22*800</f>
        <v>128888800</v>
      </c>
      <c r="P22" s="16">
        <v>438</v>
      </c>
      <c r="Q22" s="26">
        <v>1518</v>
      </c>
      <c r="R22" s="26">
        <v>998000</v>
      </c>
      <c r="S22" s="25">
        <v>1</v>
      </c>
      <c r="T22" s="4">
        <f t="shared" si="5"/>
        <v>0.12905181313918099</v>
      </c>
      <c r="U22" s="66"/>
      <c r="V22" s="66"/>
      <c r="W22" s="66"/>
    </row>
    <row r="23" spans="1:23" ht="33.950000000000003" customHeight="1">
      <c r="A23" s="103"/>
      <c r="B23" s="80" t="s">
        <v>222</v>
      </c>
      <c r="C23" s="5"/>
      <c r="D23" s="5"/>
      <c r="E23" s="5"/>
      <c r="F23" s="5"/>
      <c r="G23" s="5"/>
      <c r="H23" s="5"/>
      <c r="I23" s="5"/>
      <c r="J23" s="5"/>
      <c r="K23" s="5"/>
      <c r="L23" s="5"/>
      <c r="M23" s="5"/>
      <c r="N23" s="5"/>
      <c r="O23" s="5"/>
      <c r="P23" s="14">
        <v>15</v>
      </c>
      <c r="Q23" s="2">
        <v>10722</v>
      </c>
      <c r="R23" s="2">
        <v>1983035.42</v>
      </c>
      <c r="S23" s="25">
        <v>1</v>
      </c>
      <c r="T23" s="5">
        <v>0</v>
      </c>
      <c r="U23" s="66"/>
      <c r="V23" s="66"/>
      <c r="W23" s="66"/>
    </row>
    <row r="24" spans="1:23" s="63" customFormat="1" ht="24.95" customHeight="1">
      <c r="A24" s="103"/>
      <c r="B24" s="79" t="s">
        <v>217</v>
      </c>
      <c r="C24" s="9">
        <f t="shared" ref="C24:G24" si="6">SUM(C15:C22)</f>
        <v>62514</v>
      </c>
      <c r="D24" s="7">
        <f t="shared" si="6"/>
        <v>1220882.94</v>
      </c>
      <c r="E24" s="7"/>
      <c r="F24" s="7"/>
      <c r="G24" s="7">
        <f t="shared" si="6"/>
        <v>8609816.8922499996</v>
      </c>
      <c r="H24" s="7"/>
      <c r="I24" s="7">
        <f t="shared" ref="I24:Q24" si="7">SUM(I15:I22)</f>
        <v>4331376.0062499996</v>
      </c>
      <c r="J24" s="7"/>
      <c r="K24" s="7">
        <f t="shared" si="7"/>
        <v>1317349.929</v>
      </c>
      <c r="L24" s="7"/>
      <c r="M24" s="7">
        <f t="shared" si="7"/>
        <v>3688292.4125000001</v>
      </c>
      <c r="N24" s="7">
        <f t="shared" si="7"/>
        <v>17946835.239999998</v>
      </c>
      <c r="O24" s="7">
        <f t="shared" si="7"/>
        <v>659409590.5</v>
      </c>
      <c r="P24" s="17">
        <f t="shared" si="7"/>
        <v>2640</v>
      </c>
      <c r="Q24" s="7">
        <f t="shared" si="7"/>
        <v>16276.17</v>
      </c>
      <c r="R24" s="7">
        <f>SUM(R15:R23)</f>
        <v>8095771.7199999997</v>
      </c>
      <c r="S24" s="23">
        <v>1</v>
      </c>
      <c r="T24" s="24">
        <f t="shared" ref="T24:T27" si="8">R24/N24</f>
        <v>0.45109745599915602</v>
      </c>
      <c r="U24" s="67"/>
      <c r="V24" s="67"/>
      <c r="W24" s="67"/>
    </row>
    <row r="25" spans="1:23" ht="24.95" customHeight="1">
      <c r="A25" s="103" t="s">
        <v>223</v>
      </c>
      <c r="B25" s="2" t="s">
        <v>224</v>
      </c>
      <c r="C25" s="3">
        <v>9591</v>
      </c>
      <c r="D25" s="3">
        <v>75396.800000000003</v>
      </c>
      <c r="E25" s="4">
        <v>0.06</v>
      </c>
      <c r="F25" s="4">
        <v>0.45</v>
      </c>
      <c r="G25" s="5">
        <f>D25*16.8*F25</f>
        <v>569999.80799999996</v>
      </c>
      <c r="H25" s="4">
        <v>0.3</v>
      </c>
      <c r="I25" s="5">
        <f>D25*16.8*H25</f>
        <v>379999.87199999997</v>
      </c>
      <c r="J25" s="13"/>
      <c r="K25" s="5"/>
      <c r="L25" s="4">
        <v>0.25</v>
      </c>
      <c r="M25" s="5">
        <f>D25*16.8*L25</f>
        <v>316666.56</v>
      </c>
      <c r="N25" s="5">
        <f>G25+I25+M25</f>
        <v>1266666.24</v>
      </c>
      <c r="O25" s="5">
        <f t="shared" ref="O25:O27" si="9">N25/E25</f>
        <v>21111104</v>
      </c>
      <c r="P25" s="18">
        <v>473</v>
      </c>
      <c r="Q25" s="18">
        <v>10869.54</v>
      </c>
      <c r="R25" s="2">
        <v>1839038.38</v>
      </c>
      <c r="S25" s="22">
        <v>0.97619999999999996</v>
      </c>
      <c r="T25" s="4">
        <f t="shared" si="8"/>
        <v>1.45187289431508</v>
      </c>
      <c r="U25" s="66"/>
      <c r="V25" s="66"/>
      <c r="W25" s="66"/>
    </row>
    <row r="26" spans="1:23" ht="24.95" customHeight="1">
      <c r="A26" s="103"/>
      <c r="B26" s="2" t="s">
        <v>225</v>
      </c>
      <c r="C26" s="3">
        <v>1148</v>
      </c>
      <c r="D26" s="3">
        <v>25000</v>
      </c>
      <c r="E26" s="4">
        <v>0.03</v>
      </c>
      <c r="F26" s="4"/>
      <c r="G26" s="5"/>
      <c r="H26" s="4">
        <v>0.2</v>
      </c>
      <c r="I26" s="5">
        <f>D26*45*H26</f>
        <v>225000</v>
      </c>
      <c r="J26" s="4">
        <v>0.3</v>
      </c>
      <c r="K26" s="5">
        <f>D26*45*J26</f>
        <v>337500</v>
      </c>
      <c r="L26" s="4">
        <v>0.5</v>
      </c>
      <c r="M26" s="5">
        <f>D26*45*L26</f>
        <v>562500</v>
      </c>
      <c r="N26" s="5">
        <f>G26+I26+K26+M26</f>
        <v>1125000</v>
      </c>
      <c r="O26" s="12">
        <f t="shared" si="9"/>
        <v>37500000</v>
      </c>
      <c r="P26" s="19">
        <v>166</v>
      </c>
      <c r="Q26" s="19">
        <v>2472.4899999999998</v>
      </c>
      <c r="R26" s="1">
        <v>984634.5</v>
      </c>
      <c r="S26" s="22">
        <v>0.97619999999999996</v>
      </c>
      <c r="T26" s="4">
        <f t="shared" si="8"/>
        <v>0.87523066666666705</v>
      </c>
      <c r="U26" s="66"/>
      <c r="V26" s="66"/>
      <c r="W26" s="66"/>
    </row>
    <row r="27" spans="1:23" ht="24.95" customHeight="1">
      <c r="A27" s="103"/>
      <c r="B27" s="2" t="s">
        <v>226</v>
      </c>
      <c r="C27" s="3">
        <v>769</v>
      </c>
      <c r="D27" s="3">
        <v>60000</v>
      </c>
      <c r="E27" s="4">
        <v>0.08</v>
      </c>
      <c r="F27" s="4"/>
      <c r="G27" s="5"/>
      <c r="H27" s="4"/>
      <c r="I27" s="5"/>
      <c r="J27" s="4">
        <v>0.5</v>
      </c>
      <c r="K27" s="5">
        <f>D27*100*J27</f>
        <v>3000000</v>
      </c>
      <c r="L27" s="4">
        <v>0.5</v>
      </c>
      <c r="M27" s="5">
        <f>D27*100*L27</f>
        <v>3000000</v>
      </c>
      <c r="N27" s="5">
        <f>M27+I27+G27+K27</f>
        <v>6000000</v>
      </c>
      <c r="O27" s="5">
        <f t="shared" si="9"/>
        <v>75000000</v>
      </c>
      <c r="P27" s="20"/>
      <c r="Q27" s="20"/>
      <c r="R27" s="26"/>
      <c r="S27" s="22"/>
      <c r="T27" s="4">
        <f t="shared" si="8"/>
        <v>0</v>
      </c>
      <c r="U27" s="66"/>
      <c r="V27" s="66"/>
      <c r="W27" s="66"/>
    </row>
    <row r="28" spans="1:23" ht="24.95" customHeight="1">
      <c r="A28" s="103"/>
      <c r="B28" s="2" t="s">
        <v>227</v>
      </c>
      <c r="C28" s="3"/>
      <c r="D28" s="3"/>
      <c r="E28" s="4"/>
      <c r="F28" s="4"/>
      <c r="G28" s="5"/>
      <c r="H28" s="4"/>
      <c r="I28" s="5"/>
      <c r="J28" s="13"/>
      <c r="K28" s="5"/>
      <c r="L28" s="4"/>
      <c r="M28" s="5"/>
      <c r="N28" s="5"/>
      <c r="O28" s="5"/>
      <c r="P28" s="20">
        <v>3</v>
      </c>
      <c r="Q28" s="20">
        <v>196.7</v>
      </c>
      <c r="R28" s="26">
        <v>196700</v>
      </c>
      <c r="S28" s="22">
        <v>0.97619999999999996</v>
      </c>
      <c r="T28" s="4"/>
      <c r="U28" s="66"/>
      <c r="V28" s="66"/>
      <c r="W28" s="66"/>
    </row>
    <row r="29" spans="1:23" ht="24.95" customHeight="1">
      <c r="A29" s="103"/>
      <c r="B29" s="2" t="s">
        <v>228</v>
      </c>
      <c r="C29" s="3"/>
      <c r="D29" s="3"/>
      <c r="E29" s="4"/>
      <c r="F29" s="4"/>
      <c r="G29" s="5"/>
      <c r="H29" s="4"/>
      <c r="I29" s="5"/>
      <c r="J29" s="13"/>
      <c r="K29" s="5"/>
      <c r="L29" s="4"/>
      <c r="M29" s="5"/>
      <c r="N29" s="5"/>
      <c r="O29" s="5"/>
      <c r="P29" s="20">
        <v>39</v>
      </c>
      <c r="Q29" s="20">
        <v>1973.8</v>
      </c>
      <c r="R29" s="26">
        <v>363121.6</v>
      </c>
      <c r="S29" s="22">
        <v>0.97619999999999996</v>
      </c>
      <c r="T29" s="4"/>
      <c r="U29" s="66"/>
      <c r="V29" s="66"/>
      <c r="W29" s="66"/>
    </row>
    <row r="30" spans="1:23" ht="39.950000000000003" customHeight="1">
      <c r="A30" s="103"/>
      <c r="B30" s="2" t="s">
        <v>212</v>
      </c>
      <c r="C30" s="3"/>
      <c r="D30" s="3"/>
      <c r="E30" s="4"/>
      <c r="F30" s="4"/>
      <c r="G30" s="12"/>
      <c r="H30" s="4"/>
      <c r="I30" s="5"/>
      <c r="J30" s="13"/>
      <c r="K30" s="5"/>
      <c r="L30" s="4"/>
      <c r="M30" s="5"/>
      <c r="N30" s="5"/>
      <c r="O30" s="5"/>
      <c r="P30" s="18">
        <v>126</v>
      </c>
      <c r="Q30" s="18">
        <v>610</v>
      </c>
      <c r="R30" s="2">
        <v>615195</v>
      </c>
      <c r="S30" s="22">
        <v>0.97619999999999996</v>
      </c>
      <c r="T30" s="4"/>
      <c r="U30" s="66"/>
      <c r="V30" s="66"/>
      <c r="W30" s="66"/>
    </row>
    <row r="31" spans="1:23" s="63" customFormat="1" ht="24.95" customHeight="1">
      <c r="A31" s="103"/>
      <c r="B31" s="79" t="s">
        <v>217</v>
      </c>
      <c r="C31" s="6">
        <f t="shared" ref="C31:G31" si="10">SUM(C25:C30)</f>
        <v>11508</v>
      </c>
      <c r="D31" s="6">
        <f t="shared" si="10"/>
        <v>160396.79999999999</v>
      </c>
      <c r="E31" s="7">
        <v>0</v>
      </c>
      <c r="F31" s="7">
        <v>0</v>
      </c>
      <c r="G31" s="7">
        <f t="shared" si="10"/>
        <v>569999.80799999996</v>
      </c>
      <c r="H31" s="7">
        <v>0</v>
      </c>
      <c r="I31" s="7">
        <f t="shared" ref="I31:R31" si="11">SUM(I25:I30)</f>
        <v>604999.87199999997</v>
      </c>
      <c r="J31" s="7">
        <v>0</v>
      </c>
      <c r="K31" s="7">
        <f t="shared" si="11"/>
        <v>3337500</v>
      </c>
      <c r="L31" s="7">
        <v>0</v>
      </c>
      <c r="M31" s="7">
        <f t="shared" si="11"/>
        <v>3879166.56</v>
      </c>
      <c r="N31" s="7">
        <f t="shared" si="11"/>
        <v>8391666.2400000002</v>
      </c>
      <c r="O31" s="7">
        <f t="shared" si="11"/>
        <v>133611104</v>
      </c>
      <c r="P31" s="6">
        <f t="shared" si="11"/>
        <v>807</v>
      </c>
      <c r="Q31" s="6">
        <f t="shared" si="11"/>
        <v>16122.53</v>
      </c>
      <c r="R31" s="7">
        <f t="shared" si="11"/>
        <v>3998689.48</v>
      </c>
      <c r="S31" s="23"/>
      <c r="T31" s="24">
        <f>R31/N31</f>
        <v>0.47650721151655301</v>
      </c>
      <c r="U31" s="67"/>
      <c r="V31" s="67"/>
      <c r="W31" s="67"/>
    </row>
    <row r="32" spans="1:23" ht="27.95" customHeight="1">
      <c r="A32" s="103" t="s">
        <v>229</v>
      </c>
      <c r="B32" s="2" t="s">
        <v>230</v>
      </c>
      <c r="C32" s="10">
        <v>6458</v>
      </c>
      <c r="D32" s="5">
        <v>105200</v>
      </c>
      <c r="E32" s="4">
        <v>1.2E-2</v>
      </c>
      <c r="F32" s="4">
        <v>0.3</v>
      </c>
      <c r="G32" s="5">
        <f>F32*E32*D32*2000</f>
        <v>757440</v>
      </c>
      <c r="H32" s="4">
        <v>0.2</v>
      </c>
      <c r="I32" s="5">
        <f>H32*E32*D32*2000</f>
        <v>504960</v>
      </c>
      <c r="J32" s="4">
        <v>0.2</v>
      </c>
      <c r="K32" s="5">
        <f>J32*E32*D32*2000</f>
        <v>504960</v>
      </c>
      <c r="L32" s="4">
        <v>0.3</v>
      </c>
      <c r="M32" s="5">
        <f>L32*E32*D32*2000</f>
        <v>757440</v>
      </c>
      <c r="N32" s="5">
        <f>M32+K32+I32+G32</f>
        <v>2524800</v>
      </c>
      <c r="O32" s="5">
        <f>N32/0.012</f>
        <v>210400000</v>
      </c>
      <c r="P32" s="14"/>
      <c r="Q32" s="2"/>
      <c r="R32" s="2"/>
      <c r="S32" s="22"/>
      <c r="T32" s="4"/>
      <c r="U32" s="66"/>
      <c r="V32" s="66"/>
      <c r="W32" s="66"/>
    </row>
    <row r="33" spans="1:23" ht="27.95" customHeight="1">
      <c r="A33" s="103"/>
      <c r="B33" s="2" t="s">
        <v>231</v>
      </c>
      <c r="C33" s="10">
        <v>14826</v>
      </c>
      <c r="D33" s="5">
        <v>70000</v>
      </c>
      <c r="E33" s="4">
        <v>0.08</v>
      </c>
      <c r="F33" s="4">
        <v>0.4</v>
      </c>
      <c r="G33" s="5">
        <f>F33*E33*D33*300</f>
        <v>672000</v>
      </c>
      <c r="H33" s="4">
        <v>0.25</v>
      </c>
      <c r="I33" s="5">
        <f>D33*300*E33*25%</f>
        <v>420000</v>
      </c>
      <c r="J33" s="4">
        <v>0.1</v>
      </c>
      <c r="K33" s="5">
        <f>J33*E33*D33*300</f>
        <v>168000</v>
      </c>
      <c r="L33" s="4">
        <v>0.25</v>
      </c>
      <c r="M33" s="5">
        <f>L33*E33*D33*300</f>
        <v>420000</v>
      </c>
      <c r="N33" s="5">
        <f>M33+K33+I33+G33</f>
        <v>1680000</v>
      </c>
      <c r="O33" s="5">
        <f>N33/0.08</f>
        <v>21000000</v>
      </c>
      <c r="P33" s="15">
        <v>2612</v>
      </c>
      <c r="Q33" s="1">
        <v>7240.54</v>
      </c>
      <c r="R33" s="1">
        <v>1067776</v>
      </c>
      <c r="S33" s="22">
        <v>1</v>
      </c>
      <c r="T33" s="4">
        <f>R33/N33</f>
        <v>0.63558095238095202</v>
      </c>
      <c r="U33" s="66"/>
      <c r="V33" s="66"/>
      <c r="W33" s="66"/>
    </row>
    <row r="34" spans="1:23" ht="27.95" customHeight="1">
      <c r="A34" s="103"/>
      <c r="B34" s="2" t="s">
        <v>226</v>
      </c>
      <c r="C34" s="10"/>
      <c r="D34" s="5"/>
      <c r="E34" s="5"/>
      <c r="F34" s="5"/>
      <c r="G34" s="5"/>
      <c r="H34" s="5"/>
      <c r="I34" s="5"/>
      <c r="J34" s="5"/>
      <c r="K34" s="5"/>
      <c r="L34" s="5"/>
      <c r="M34" s="5"/>
      <c r="N34" s="5"/>
      <c r="O34" s="5"/>
      <c r="P34" s="15">
        <v>52</v>
      </c>
      <c r="Q34" s="1">
        <v>2443.1</v>
      </c>
      <c r="R34" s="1">
        <v>1757837.5</v>
      </c>
      <c r="S34" s="22">
        <v>1</v>
      </c>
      <c r="T34" s="4"/>
      <c r="U34" s="66"/>
      <c r="V34" s="66"/>
      <c r="W34" s="66"/>
    </row>
    <row r="35" spans="1:23" s="63" customFormat="1" ht="27.95" customHeight="1">
      <c r="A35" s="103"/>
      <c r="B35" s="79" t="s">
        <v>217</v>
      </c>
      <c r="C35" s="11">
        <f>SUM(C32:C33)</f>
        <v>21284</v>
      </c>
      <c r="D35" s="7">
        <f>SUM(D32:D33)</f>
        <v>175200</v>
      </c>
      <c r="E35" s="7"/>
      <c r="F35" s="7"/>
      <c r="G35" s="7">
        <f>SUM(G32:G33)</f>
        <v>1429440</v>
      </c>
      <c r="H35" s="7"/>
      <c r="I35" s="7">
        <f t="shared" ref="I35:Q35" si="12">SUM(I32:I33)</f>
        <v>924960</v>
      </c>
      <c r="J35" s="7"/>
      <c r="K35" s="7">
        <f t="shared" si="12"/>
        <v>672960</v>
      </c>
      <c r="L35" s="7"/>
      <c r="M35" s="7">
        <f t="shared" si="12"/>
        <v>1177440</v>
      </c>
      <c r="N35" s="7">
        <f t="shared" si="12"/>
        <v>4204800</v>
      </c>
      <c r="O35" s="7">
        <f t="shared" si="12"/>
        <v>231400000</v>
      </c>
      <c r="P35" s="17">
        <f t="shared" si="12"/>
        <v>2612</v>
      </c>
      <c r="Q35" s="7">
        <f t="shared" si="12"/>
        <v>7240.54</v>
      </c>
      <c r="R35" s="7">
        <f>SUM(R32:R34)</f>
        <v>2825613.5</v>
      </c>
      <c r="S35" s="23">
        <v>1</v>
      </c>
      <c r="T35" s="24">
        <f>R35/N35</f>
        <v>0.67199712233637743</v>
      </c>
      <c r="U35" s="67"/>
      <c r="V35" s="67"/>
      <c r="W35" s="67"/>
    </row>
    <row r="36" spans="1:23" s="63" customFormat="1" ht="27.95" customHeight="1">
      <c r="A36" s="117" t="s">
        <v>232</v>
      </c>
      <c r="B36" s="117"/>
      <c r="C36" s="11">
        <f>C35+C31+C24+C14</f>
        <v>155101</v>
      </c>
      <c r="D36" s="11">
        <f t="shared" ref="D36:R36" si="13">D35+D31+D24+D14</f>
        <v>2606316.8899999997</v>
      </c>
      <c r="E36" s="11"/>
      <c r="F36" s="11"/>
      <c r="G36" s="11">
        <f t="shared" si="13"/>
        <v>26296461.712749999</v>
      </c>
      <c r="H36" s="11"/>
      <c r="I36" s="11">
        <f t="shared" si="13"/>
        <v>14290713.86575</v>
      </c>
      <c r="J36" s="11"/>
      <c r="K36" s="11">
        <f t="shared" si="13"/>
        <v>7393462.3289999999</v>
      </c>
      <c r="L36" s="11"/>
      <c r="M36" s="11">
        <f t="shared" si="13"/>
        <v>15621489.0725</v>
      </c>
      <c r="N36" s="11">
        <f t="shared" si="13"/>
        <v>63602126.979999997</v>
      </c>
      <c r="O36" s="11">
        <f t="shared" si="13"/>
        <v>1647675484.5</v>
      </c>
      <c r="P36" s="11">
        <f t="shared" si="13"/>
        <v>18846</v>
      </c>
      <c r="Q36" s="11"/>
      <c r="R36" s="11">
        <f t="shared" si="13"/>
        <v>37734741.200000003</v>
      </c>
      <c r="S36" s="11"/>
      <c r="T36" s="11"/>
      <c r="U36" s="67"/>
      <c r="V36" s="67"/>
      <c r="W36" s="67"/>
    </row>
    <row r="37" spans="1:23" ht="24.95" customHeight="1">
      <c r="A37" s="118" t="s">
        <v>4</v>
      </c>
      <c r="B37" s="118"/>
      <c r="H37" s="68"/>
      <c r="I37" s="68"/>
      <c r="J37" s="68"/>
      <c r="K37" s="68"/>
      <c r="L37" s="68"/>
      <c r="M37" s="68"/>
      <c r="N37" s="68"/>
      <c r="O37" s="68"/>
      <c r="P37" s="68"/>
      <c r="Q37" s="68"/>
    </row>
    <row r="38" spans="1:23" ht="15.95" customHeight="1">
      <c r="A38" s="118" t="s">
        <v>188</v>
      </c>
      <c r="B38" s="118"/>
      <c r="C38" s="118"/>
      <c r="D38" s="118"/>
      <c r="E38" s="118"/>
      <c r="F38" s="118"/>
      <c r="G38" s="118"/>
      <c r="H38" s="118"/>
      <c r="I38" s="118"/>
      <c r="J38" s="69"/>
      <c r="K38" s="69"/>
      <c r="L38" s="69"/>
      <c r="M38" s="69"/>
      <c r="N38" s="69"/>
      <c r="O38" s="69"/>
      <c r="P38" s="69"/>
      <c r="Q38" s="69"/>
      <c r="R38" s="70"/>
    </row>
    <row r="39" spans="1:23" ht="20.100000000000001" customHeight="1">
      <c r="A39" s="118" t="s">
        <v>5</v>
      </c>
      <c r="B39" s="118"/>
      <c r="C39" s="118"/>
      <c r="D39" s="118"/>
      <c r="E39" s="118"/>
      <c r="F39" s="118"/>
      <c r="G39" s="118"/>
      <c r="H39" s="118"/>
      <c r="I39" s="118"/>
      <c r="J39" s="81"/>
      <c r="K39" s="81"/>
      <c r="L39" s="81"/>
      <c r="M39" s="81"/>
      <c r="N39" s="81"/>
      <c r="O39" s="81"/>
      <c r="P39" s="81"/>
      <c r="Q39" s="69"/>
      <c r="R39" s="70"/>
      <c r="S39" s="70"/>
      <c r="T39" s="70"/>
    </row>
    <row r="40" spans="1:23" ht="20.100000000000001" customHeight="1">
      <c r="A40" s="118" t="s">
        <v>6</v>
      </c>
      <c r="B40" s="118"/>
      <c r="C40" s="118"/>
      <c r="D40" s="118"/>
      <c r="E40" s="118"/>
      <c r="F40" s="118"/>
      <c r="G40" s="118"/>
      <c r="H40" s="118"/>
      <c r="I40" s="118"/>
      <c r="J40" s="81"/>
      <c r="K40" s="81"/>
      <c r="L40" s="81"/>
      <c r="M40" s="81"/>
      <c r="N40" s="81"/>
      <c r="O40" s="81"/>
      <c r="P40" s="21"/>
      <c r="Q40" s="27"/>
      <c r="R40" s="27"/>
      <c r="S40" s="28"/>
      <c r="T40" s="70"/>
    </row>
    <row r="41" spans="1:23" ht="24.95" customHeight="1">
      <c r="H41" s="68"/>
      <c r="I41" s="68"/>
      <c r="J41" s="81"/>
      <c r="K41" s="81"/>
      <c r="L41" s="81"/>
      <c r="M41" s="81"/>
      <c r="N41" s="81"/>
      <c r="O41" s="81"/>
      <c r="P41" s="81"/>
      <c r="Q41" s="69"/>
      <c r="R41" s="70"/>
      <c r="S41" s="70"/>
      <c r="T41" s="70"/>
    </row>
    <row r="42" spans="1:23" ht="24.95" customHeight="1">
      <c r="H42" s="68"/>
      <c r="I42" s="68"/>
      <c r="J42" s="81"/>
      <c r="K42" s="81"/>
      <c r="L42" s="81"/>
      <c r="M42" s="81"/>
      <c r="N42" s="81"/>
      <c r="O42" s="81"/>
      <c r="P42" s="81"/>
      <c r="Q42" s="69"/>
      <c r="R42" s="70"/>
    </row>
    <row r="43" spans="1:23" ht="24.95" customHeight="1">
      <c r="H43" s="68"/>
      <c r="I43" s="68"/>
      <c r="J43" s="81"/>
      <c r="K43" s="81"/>
      <c r="L43" s="81"/>
      <c r="M43" s="81"/>
      <c r="N43" s="81"/>
      <c r="O43" s="81"/>
      <c r="P43" s="81"/>
      <c r="Q43" s="69"/>
      <c r="R43" s="70"/>
    </row>
    <row r="44" spans="1:23" ht="24.95" customHeight="1">
      <c r="H44" s="68"/>
      <c r="I44" s="68"/>
      <c r="J44" s="81"/>
      <c r="K44" s="81"/>
      <c r="L44" s="81"/>
      <c r="M44" s="81"/>
      <c r="N44" s="81"/>
      <c r="O44" s="81"/>
      <c r="P44" s="102"/>
      <c r="Q44" s="102"/>
      <c r="R44" s="70"/>
    </row>
    <row r="45" spans="1:23" ht="24.95" customHeight="1">
      <c r="H45" s="68"/>
      <c r="I45" s="68"/>
      <c r="J45" s="69"/>
      <c r="K45" s="69"/>
      <c r="L45" s="69"/>
      <c r="M45" s="69"/>
      <c r="N45" s="69"/>
      <c r="O45" s="69"/>
      <c r="P45" s="69"/>
      <c r="Q45" s="69"/>
      <c r="R45" s="70"/>
    </row>
    <row r="46" spans="1:23" ht="24.95" customHeight="1">
      <c r="B46" s="72"/>
      <c r="C46" s="73"/>
      <c r="D46" s="66"/>
      <c r="E46" s="66"/>
      <c r="F46" s="66"/>
      <c r="G46" s="66"/>
      <c r="H46" s="74"/>
      <c r="I46" s="74"/>
      <c r="J46" s="74"/>
      <c r="K46" s="74"/>
      <c r="L46" s="74"/>
      <c r="M46" s="74"/>
      <c r="N46" s="74"/>
      <c r="O46" s="74"/>
      <c r="P46" s="74"/>
      <c r="Q46" s="74"/>
      <c r="R46" s="66"/>
      <c r="S46" s="66"/>
      <c r="T46" s="66"/>
      <c r="U46" s="66"/>
      <c r="V46" s="66"/>
      <c r="W46" s="66"/>
    </row>
    <row r="47" spans="1:23" ht="24.95" customHeight="1">
      <c r="B47" s="75"/>
      <c r="C47" s="76"/>
      <c r="D47" s="64"/>
      <c r="E47" s="64"/>
      <c r="F47" s="64"/>
      <c r="G47" s="64"/>
      <c r="H47" s="64"/>
      <c r="I47" s="64"/>
      <c r="J47" s="64"/>
      <c r="K47" s="64"/>
      <c r="L47" s="64"/>
      <c r="M47" s="64"/>
      <c r="N47" s="64"/>
      <c r="O47" s="64"/>
      <c r="P47" s="64"/>
      <c r="Q47" s="64"/>
      <c r="R47" s="64"/>
      <c r="S47" s="64"/>
      <c r="T47" s="64"/>
      <c r="U47" s="64"/>
      <c r="V47" s="64"/>
      <c r="W47" s="64"/>
    </row>
    <row r="48" spans="1:23" ht="24.95" customHeight="1"/>
  </sheetData>
  <mergeCells count="30">
    <mergeCell ref="A37:B37"/>
    <mergeCell ref="A38:I38"/>
    <mergeCell ref="A39:I39"/>
    <mergeCell ref="A40:I40"/>
    <mergeCell ref="B2:T2"/>
    <mergeCell ref="C3:O3"/>
    <mergeCell ref="F4:O4"/>
    <mergeCell ref="F5:G5"/>
    <mergeCell ref="H5:I5"/>
    <mergeCell ref="J5:K5"/>
    <mergeCell ref="L5:M5"/>
    <mergeCell ref="R5:R6"/>
    <mergeCell ref="S5:S6"/>
    <mergeCell ref="T5:T6"/>
    <mergeCell ref="P44:Q44"/>
    <mergeCell ref="A3:A6"/>
    <mergeCell ref="A7:A14"/>
    <mergeCell ref="A15:A24"/>
    <mergeCell ref="A25:A31"/>
    <mergeCell ref="A32:A35"/>
    <mergeCell ref="B3:B6"/>
    <mergeCell ref="C4:C6"/>
    <mergeCell ref="D4:D6"/>
    <mergeCell ref="E4:E6"/>
    <mergeCell ref="N5:N6"/>
    <mergeCell ref="O5:O6"/>
    <mergeCell ref="P5:P6"/>
    <mergeCell ref="Q5:Q6"/>
    <mergeCell ref="P3:T4"/>
    <mergeCell ref="A36:B36"/>
  </mergeCells>
  <phoneticPr fontId="17" type="noConversion"/>
  <pageMargins left="0.43307086614173229" right="0.19685039370078741" top="0.9055118110236221" bottom="0.98425196850393704" header="0.51181102362204722" footer="0.51181102362204722"/>
  <pageSetup paperSize="9" scale="65" fitToHeight="0" orientation="landscape" r:id="rId1"/>
  <rowBreaks count="3" manualBreakCount="3">
    <brk id="14" max="16383" man="1"/>
    <brk id="24" max="16383" man="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人保财险评分表</vt:lpstr>
      <vt:lpstr>中华财险评分表</vt:lpstr>
      <vt:lpstr>平安财险评分表</vt:lpstr>
      <vt:lpstr>太平洋财险评分表</vt:lpstr>
      <vt:lpstr>承保理赔情况表</vt:lpstr>
      <vt:lpstr>承保理赔情况表!Print_Titles</vt:lpstr>
      <vt:lpstr>平安财险评分表!Print_Titles</vt:lpstr>
      <vt:lpstr>人保财险评分表!Print_Titles</vt:lpstr>
      <vt:lpstr>太平洋财险评分表!Print_Titles</vt:lpstr>
      <vt:lpstr>中华财险评分表!Print_Titles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Micorosoft</cp:lastModifiedBy>
  <cp:lastPrinted>2021-11-16T00:39:28Z</cp:lastPrinted>
  <dcterms:created xsi:type="dcterms:W3CDTF">2015-06-05T18:19:00Z</dcterms:created>
  <dcterms:modified xsi:type="dcterms:W3CDTF">2021-11-16T00:39:29Z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659C3D25F9B94C719D43D962A7628C7A</vt:lpwstr>
  </property>
  <property fmtid="{D5CDD505-2E9C-101B-9397-08002B2CF9AE}" pid="4" name="KSOReadingLayout">
    <vt:bool>true</vt:bool>
  </property>
</Properties>
</file>